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<sst xmlns="http://schemas.openxmlformats.org/spreadsheetml/2006/main" count="126" uniqueCount="116">
  <si>
    <t xml:space="preserve">Отчет об исполнении плана финансово-хозяйственной деятельности на 2020 год</t>
  </si>
  <si>
    <t xml:space="preserve">Прибрежненский аграрный колледж (филиал) ФГАОУ ВО "КФУ им. В.И. Вернадского"</t>
  </si>
  <si>
    <t xml:space="preserve">(наименование филиала)</t>
  </si>
  <si>
    <t xml:space="preserve">нарастающим итогом с начала года, по состоянию на 01 Декабря 2020 года</t>
  </si>
  <si>
    <t xml:space="preserve">(рублей)</t>
  </si>
  <si>
    <t xml:space="preserve">Наименование показателей</t>
  </si>
  <si>
    <t xml:space="preserve">Код строки</t>
  </si>
  <si>
    <t xml:space="preserve">Код по бюджетной классификации Российской Федерации</t>
  </si>
  <si>
    <t xml:space="preserve">Плановые показатели по поступлениям и выплатам от оказания услуг (выполнения работ) на платной основе и от иной приносящей доход деятельности (с учетом изменений и дополнений)</t>
  </si>
  <si>
    <t xml:space="preserve">Фактические  доходы и кассовые расходы за отчетный период</t>
  </si>
  <si>
    <t xml:space="preserve">в том числе:</t>
  </si>
  <si>
    <t xml:space="preserve">% выполнения плана</t>
  </si>
  <si>
    <t xml:space="preserve">операции по лицевым счетам, открытым в органах Федерального казначейства</t>
  </si>
  <si>
    <t xml:space="preserve">операции по счетам, открытым в кредитных организациях</t>
  </si>
  <si>
    <t xml:space="preserve">5=6+7</t>
  </si>
  <si>
    <t xml:space="preserve">8=5/4*100</t>
  </si>
  <si>
    <t xml:space="preserve">Остаток средств на начало года</t>
  </si>
  <si>
    <t xml:space="preserve">001</t>
  </si>
  <si>
    <t xml:space="preserve">X</t>
  </si>
  <si>
    <t xml:space="preserve">Возврат неиспользованных остатков субсидий прошлых лет в доход бюджета (-)</t>
  </si>
  <si>
    <t xml:space="preserve">002</t>
  </si>
  <si>
    <t xml:space="preserve">Возврат остатка субсидии на выполнение государственного задания в объеме, соответствующем не достигнутым показателям государственного задания (-)</t>
  </si>
  <si>
    <t xml:space="preserve">003</t>
  </si>
  <si>
    <t xml:space="preserve">Поступления от доходов, всего:</t>
  </si>
  <si>
    <t xml:space="preserve">004</t>
  </si>
  <si>
    <t xml:space="preserve">в том числе: от собственности</t>
  </si>
  <si>
    <t xml:space="preserve">005</t>
  </si>
  <si>
    <t xml:space="preserve">из них: от использования имущества, находящегося в государственной собственности и переданного в аренду</t>
  </si>
  <si>
    <t xml:space="preserve">006</t>
  </si>
  <si>
    <t xml:space="preserve">от размещения средств на банковских депозитах</t>
  </si>
  <si>
    <t xml:space="preserve">007</t>
  </si>
  <si>
    <t xml:space="preserve">от оказания услуг (выполнения работ)</t>
  </si>
  <si>
    <t xml:space="preserve">008</t>
  </si>
  <si>
    <t xml:space="preserve">из них от оказания услуг (выполнения работ) на платной основе</t>
  </si>
  <si>
    <t xml:space="preserve">009</t>
  </si>
  <si>
    <t xml:space="preserve">в том числе: от образовательной деятельности</t>
  </si>
  <si>
    <t xml:space="preserve">010</t>
  </si>
  <si>
    <t xml:space="preserve">в том числе: от реализации основных общеобразовательных программ</t>
  </si>
  <si>
    <t xml:space="preserve">011</t>
  </si>
  <si>
    <t xml:space="preserve">в том числе: от реализации образовательных программ дошкольного образования</t>
  </si>
  <si>
    <t xml:space="preserve">012</t>
  </si>
  <si>
    <t xml:space="preserve">от реализации образовательных программ начального общего образования</t>
  </si>
  <si>
    <t xml:space="preserve">013</t>
  </si>
  <si>
    <t xml:space="preserve">от реализации образовательных программ основного общего образования</t>
  </si>
  <si>
    <t xml:space="preserve">014</t>
  </si>
  <si>
    <t xml:space="preserve">от реализации образовательных программ среднего общего образования</t>
  </si>
  <si>
    <t xml:space="preserve">015</t>
  </si>
  <si>
    <t xml:space="preserve">от реализации основных профессиональных образовательных программ</t>
  </si>
  <si>
    <t xml:space="preserve">016</t>
  </si>
  <si>
    <t xml:space="preserve">в том числе: от реализации образовательных программ среднего профессионального образования</t>
  </si>
  <si>
    <t xml:space="preserve">017</t>
  </si>
  <si>
    <t xml:space="preserve">от реализации образовательных программ высшего образования</t>
  </si>
  <si>
    <t xml:space="preserve">018</t>
  </si>
  <si>
    <t xml:space="preserve">от реализации основных программ профессионального обучения</t>
  </si>
  <si>
    <t xml:space="preserve">019</t>
  </si>
  <si>
    <t xml:space="preserve">от реализации дополнительных образовательных программ</t>
  </si>
  <si>
    <t xml:space="preserve">020</t>
  </si>
  <si>
    <t xml:space="preserve">в том числе: от реализации дополнительных общеобразовательных программ</t>
  </si>
  <si>
    <t xml:space="preserve">021</t>
  </si>
  <si>
    <t xml:space="preserve">от реализации дополнительных профессиональных программ</t>
  </si>
  <si>
    <t xml:space="preserve">022</t>
  </si>
  <si>
    <t xml:space="preserve">от научной (научно-исследовательской) деятельности</t>
  </si>
  <si>
    <t xml:space="preserve">023</t>
  </si>
  <si>
    <t xml:space="preserve">от прочих видов деятельности</t>
  </si>
  <si>
    <t xml:space="preserve">024</t>
  </si>
  <si>
    <t xml:space="preserve">из них: от подготовки научных кадров (в докторантуре)</t>
  </si>
  <si>
    <t xml:space="preserve">025</t>
  </si>
  <si>
    <t xml:space="preserve">из них: от оказания федеральным государственным учреждением (подразделением)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</si>
  <si>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 xml:space="preserve">026</t>
  </si>
  <si>
    <t xml:space="preserve">             в том числе: от предоставление услуг проживания, пользования коммунальными и хозяйственными услугами в общежитиях, в том числе гостиничного типа работникам и обучающимся</t>
  </si>
  <si>
    <t xml:space="preserve">х</t>
  </si>
  <si>
    <t xml:space="preserve">            от реализации продукции общественного питания, изготовляемой или приобретаемой за счет средств от приносящей доход деятельности, в том числе, деятельность столовых, ресторанов и кафе</t>
  </si>
  <si>
    <t xml:space="preserve">            от оказания услуг по тестированию</t>
  </si>
  <si>
    <t xml:space="preserve">            прочие поступления от оказания учреждением (подразделением) услуг (выполнения работ), предоставление которых для физических и юридических лиц осуществляется на платной основе</t>
  </si>
  <si>
    <t xml:space="preserve">от штрафов, пеней и иных сумм принудительного изъятия</t>
  </si>
  <si>
    <t xml:space="preserve">027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</si>
  <si>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</si>
  <si>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028</t>
  </si>
  <si>
    <t xml:space="preserve">иные субсидии, предоставленные из бюджета</t>
  </si>
  <si>
    <t xml:space="preserve">029</t>
  </si>
  <si>
    <t xml:space="preserve">от операций с активами</t>
  </si>
  <si>
    <t xml:space="preserve">030</t>
  </si>
  <si>
    <t xml:space="preserve">из них: от уменьшения стоимости основных средств</t>
  </si>
  <si>
    <t xml:space="preserve">031</t>
  </si>
  <si>
    <t xml:space="preserve">от уменьшения стоимости нематериальных активов</t>
  </si>
  <si>
    <t xml:space="preserve">032</t>
  </si>
  <si>
    <t xml:space="preserve">от уменьшения стоимости материальных запасов</t>
  </si>
  <si>
    <t xml:space="preserve">033</t>
  </si>
  <si>
    <t xml:space="preserve">от реализации ценных бумаг, кроме акций</t>
  </si>
  <si>
    <t xml:space="preserve">034</t>
  </si>
  <si>
    <t xml:space="preserve">от реализации акций</t>
  </si>
  <si>
    <t xml:space="preserve">035</t>
  </si>
  <si>
    <t xml:space="preserve">прочие поступления</t>
  </si>
  <si>
    <t xml:space="preserve">036</t>
  </si>
  <si>
    <t xml:space="preserve">Выплаты по расходам, всего:</t>
  </si>
  <si>
    <t xml:space="preserve">037</t>
  </si>
  <si>
    <t xml:space="preserve">прочая закупка товаров, работ и услуг для обеспечения государственных (муниципальных) нужд</t>
  </si>
  <si>
    <t xml:space="preserve">073</t>
  </si>
  <si>
    <t xml:space="preserve">из них: прочие работы, услуги</t>
  </si>
  <si>
    <t xml:space="preserve">079</t>
  </si>
  <si>
    <t xml:space="preserve">Источники финансирования дефицита средств всего, в том числе:</t>
  </si>
  <si>
    <t xml:space="preserve">085</t>
  </si>
  <si>
    <t xml:space="preserve">поступление финансовых активов</t>
  </si>
  <si>
    <t xml:space="preserve">086</t>
  </si>
  <si>
    <t xml:space="preserve">из них: поступление на счета бюджетов</t>
  </si>
  <si>
    <t xml:space="preserve">087</t>
  </si>
  <si>
    <t xml:space="preserve">выбытие финансовых активов</t>
  </si>
  <si>
    <t xml:space="preserve">091</t>
  </si>
  <si>
    <t xml:space="preserve">из них: выбытие со счетов бюджетов</t>
  </si>
  <si>
    <t xml:space="preserve">092</t>
  </si>
  <si>
    <t xml:space="preserve">Остаток средств на конец года</t>
  </si>
  <si>
    <t xml:space="preserve">Директор колледжа   ____________ (А.В.Рогозенко)</t>
  </si>
  <si>
    <t xml:space="preserve">                                             подпись                Ф.И.О.         </t>
  </si>
  <si>
    <t xml:space="preserve">Старший бухгалтер ____________ (Слынько М.А.)</t>
  </si>
  <si>
    <t xml:space="preserve">Исполнитель            ____________ (Слынько М.А..)</t>
  </si>
  <si>
    <t xml:space="preserve">контактный телефон: +7-978-780-4-394 e-mail: pac-cfu@mail.ru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</si>
</sst>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;[RED]\-#,##0.00"/>
    <numFmt numFmtId="167" formatCode="0.00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65"/>
  <sheetViews>
    <sheetView showFormulas="false" showGridLines="true" showRowColHeaders="true" showZeros="true" rightToLeft="false" tabSelected="true" showOutlineSymbols="true" defaultGridColor="true" view="pageBreakPreview" topLeftCell="A52" colorId="64" zoomScale="100" zoomScaleNormal="100" zoomScalePageLayoutView="100" workbookViewId="0">
      <selection pane="topLeft" activeCell="A61" activeCellId="0" sqref="A61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55.64"/>
    <col collapsed="false" customWidth="true" hidden="false" outlineLevel="0" max="2" min="2" style="1" width="8.4"/>
    <col collapsed="false" customWidth="true" hidden="false" outlineLevel="0" max="3" min="3" style="1" width="13.97"/>
    <col collapsed="false" customWidth="true" hidden="false" outlineLevel="0" max="4" min="4" style="1" width="24.82"/>
    <col collapsed="false" customWidth="true" hidden="false" outlineLevel="0" max="8" min="5" style="1" width="23.26"/>
    <col collapsed="false" customWidth="false" hidden="false" outlineLevel="0" max="257" min="9" style="1" width="9.13"/>
  </cols>
  <sheetData>
    <row r="1" customFormat="false" ht="19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19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</row>
    <row r="3" customFormat="false" ht="15.7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9.5" hidden="false" customHeight="true" outlineLevel="0" collapsed="false">
      <c r="A4" s="2" t="s">
        <v>3</v>
      </c>
      <c r="B4" s="2"/>
      <c r="C4" s="2"/>
      <c r="D4" s="2"/>
      <c r="E4" s="2"/>
      <c r="F4" s="2"/>
      <c r="G4" s="2"/>
      <c r="H4" s="2"/>
    </row>
    <row r="5" customFormat="false" ht="18.75" hidden="false" customHeight="false" outlineLevel="0" collapsed="false">
      <c r="A5" s="5"/>
      <c r="B5" s="6"/>
      <c r="C5" s="6"/>
      <c r="D5" s="6"/>
      <c r="E5" s="6"/>
      <c r="F5" s="6"/>
      <c r="G5" s="7"/>
      <c r="H5" s="8" t="s">
        <v>4</v>
      </c>
    </row>
    <row r="6" customFormat="false" ht="15.75" hidden="false" customHeight="true" outlineLevel="0" collapsed="false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/>
      <c r="H6" s="9" t="s">
        <v>11</v>
      </c>
    </row>
    <row r="7" customFormat="false" ht="72.75" hidden="false" customHeight="true" outlineLevel="0" collapsed="false">
      <c r="A7" s="9"/>
      <c r="B7" s="9"/>
      <c r="C7" s="9"/>
      <c r="D7" s="9"/>
      <c r="E7" s="9"/>
      <c r="F7" s="9" t="s">
        <v>12</v>
      </c>
      <c r="G7" s="9" t="s">
        <v>13</v>
      </c>
      <c r="H7" s="9"/>
    </row>
    <row r="8" customFormat="false" ht="15" hidden="false" customHeight="false" outlineLevel="0" collapsed="false">
      <c r="A8" s="9" t="n">
        <v>1</v>
      </c>
      <c r="B8" s="9" t="n">
        <v>2</v>
      </c>
      <c r="C8" s="9" t="n">
        <v>3</v>
      </c>
      <c r="D8" s="9" t="n">
        <v>4</v>
      </c>
      <c r="E8" s="9" t="s">
        <v>14</v>
      </c>
      <c r="F8" s="9" t="n">
        <v>6</v>
      </c>
      <c r="G8" s="9" t="n">
        <v>7</v>
      </c>
      <c r="H8" s="9" t="s">
        <v>15</v>
      </c>
    </row>
    <row r="9" customFormat="false" ht="15" hidden="false" customHeight="false" outlineLevel="0" collapsed="false">
      <c r="A9" s="10" t="s">
        <v>16</v>
      </c>
      <c r="B9" s="11" t="s">
        <v>17</v>
      </c>
      <c r="C9" s="12" t="s">
        <v>18</v>
      </c>
      <c r="D9" s="13" t="n">
        <v>0</v>
      </c>
      <c r="E9" s="13" t="n">
        <f aca="false">F9+G9</f>
        <v>93893</v>
      </c>
      <c r="F9" s="13" t="n">
        <v>93893</v>
      </c>
      <c r="G9" s="13"/>
      <c r="H9" s="12"/>
    </row>
    <row r="10" customFormat="false" ht="25.5" hidden="false" customHeight="false" outlineLevel="0" collapsed="false">
      <c r="A10" s="14" t="s">
        <v>19</v>
      </c>
      <c r="B10" s="11" t="s">
        <v>20</v>
      </c>
      <c r="C10" s="12" t="n">
        <v>180</v>
      </c>
      <c r="D10" s="13"/>
      <c r="E10" s="13" t="n">
        <f aca="false">F10+G10</f>
        <v>0</v>
      </c>
      <c r="F10" s="13"/>
      <c r="G10" s="13"/>
      <c r="H10" s="12"/>
    </row>
    <row r="11" customFormat="false" ht="38.25" hidden="false" customHeight="false" outlineLevel="0" collapsed="false">
      <c r="A11" s="14" t="s">
        <v>21</v>
      </c>
      <c r="B11" s="11" t="s">
        <v>22</v>
      </c>
      <c r="C11" s="12" t="n">
        <v>130</v>
      </c>
      <c r="D11" s="13"/>
      <c r="E11" s="13" t="n">
        <f aca="false">F11+G11</f>
        <v>0</v>
      </c>
      <c r="F11" s="13"/>
      <c r="G11" s="13"/>
      <c r="H11" s="12"/>
    </row>
    <row r="12" customFormat="false" ht="15" hidden="false" customHeight="false" outlineLevel="0" collapsed="false">
      <c r="A12" s="15" t="s">
        <v>23</v>
      </c>
      <c r="B12" s="11" t="s">
        <v>24</v>
      </c>
      <c r="C12" s="12" t="s">
        <v>18</v>
      </c>
      <c r="D12" s="13" t="n">
        <f aca="false">D16</f>
        <v>0</v>
      </c>
      <c r="E12" s="13" t="n">
        <f aca="false">F12+G12</f>
        <v>8647468.1</v>
      </c>
      <c r="F12" s="16" t="n">
        <f aca="false">F18+F35+F38</f>
        <v>8647468.1</v>
      </c>
      <c r="G12" s="13" t="n">
        <f aca="false">G13+G16+G39+G40+G41+G42+G48</f>
        <v>0</v>
      </c>
      <c r="H12" s="17" t="e">
        <f aca="false">E12/D12*100</f>
        <v>#DIV/0!</v>
      </c>
    </row>
    <row r="13" customFormat="false" ht="15" hidden="false" customHeight="false" outlineLevel="0" collapsed="false">
      <c r="A13" s="14" t="s">
        <v>25</v>
      </c>
      <c r="B13" s="11" t="s">
        <v>26</v>
      </c>
      <c r="C13" s="12" t="n">
        <v>120</v>
      </c>
      <c r="D13" s="13" t="n">
        <f aca="false">D14+D15</f>
        <v>0</v>
      </c>
      <c r="E13" s="13" t="n">
        <f aca="false">F13+G13</f>
        <v>0</v>
      </c>
      <c r="F13" s="13" t="n">
        <f aca="false">F14+F15</f>
        <v>0</v>
      </c>
      <c r="G13" s="13" t="n">
        <f aca="false">G14+G15</f>
        <v>0</v>
      </c>
      <c r="H13" s="12"/>
    </row>
    <row r="14" customFormat="false" ht="25.5" hidden="false" customHeight="false" outlineLevel="0" collapsed="false">
      <c r="A14" s="14" t="s">
        <v>27</v>
      </c>
      <c r="B14" s="11" t="s">
        <v>28</v>
      </c>
      <c r="C14" s="12" t="n">
        <v>120</v>
      </c>
      <c r="D14" s="13"/>
      <c r="E14" s="13" t="n">
        <f aca="false">F14+G14</f>
        <v>0</v>
      </c>
      <c r="F14" s="13"/>
      <c r="G14" s="13"/>
      <c r="H14" s="12"/>
    </row>
    <row r="15" customFormat="false" ht="15" hidden="false" customHeight="false" outlineLevel="0" collapsed="false">
      <c r="A15" s="14" t="s">
        <v>29</v>
      </c>
      <c r="B15" s="11" t="s">
        <v>30</v>
      </c>
      <c r="C15" s="12" t="n">
        <v>120</v>
      </c>
      <c r="D15" s="13"/>
      <c r="E15" s="13" t="n">
        <f aca="false">F15+G15</f>
        <v>0</v>
      </c>
      <c r="F15" s="13"/>
      <c r="G15" s="13"/>
      <c r="H15" s="12"/>
    </row>
    <row r="16" customFormat="false" ht="15" hidden="false" customHeight="false" outlineLevel="0" collapsed="false">
      <c r="A16" s="14" t="s">
        <v>31</v>
      </c>
      <c r="B16" s="11" t="s">
        <v>32</v>
      </c>
      <c r="C16" s="12" t="n">
        <v>130</v>
      </c>
      <c r="D16" s="13" t="n">
        <f aca="false">D17</f>
        <v>0</v>
      </c>
      <c r="E16" s="13" t="n">
        <f aca="false">F16+G16</f>
        <v>8049268</v>
      </c>
      <c r="F16" s="13" t="n">
        <f aca="false">F17</f>
        <v>8049268</v>
      </c>
      <c r="G16" s="13" t="n">
        <f aca="false">G17</f>
        <v>0</v>
      </c>
      <c r="H16" s="17" t="e">
        <f aca="false">E16/D16*100</f>
        <v>#DIV/0!</v>
      </c>
    </row>
    <row r="17" customFormat="false" ht="15" hidden="false" customHeight="false" outlineLevel="0" collapsed="false">
      <c r="A17" s="14" t="s">
        <v>33</v>
      </c>
      <c r="B17" s="11" t="s">
        <v>34</v>
      </c>
      <c r="C17" s="12" t="n">
        <v>130</v>
      </c>
      <c r="D17" s="13" t="n">
        <v>0</v>
      </c>
      <c r="E17" s="13" t="n">
        <f aca="false">F17+G17</f>
        <v>8049268</v>
      </c>
      <c r="F17" s="13" t="n">
        <f aca="false">F18+F32</f>
        <v>8049268</v>
      </c>
      <c r="G17" s="13" t="n">
        <f aca="false">G18+G31+G32</f>
        <v>0</v>
      </c>
      <c r="H17" s="17" t="e">
        <f aca="false">E17/D17*100</f>
        <v>#DIV/0!</v>
      </c>
    </row>
    <row r="18" customFormat="false" ht="15" hidden="false" customHeight="false" outlineLevel="0" collapsed="false">
      <c r="A18" s="14" t="s">
        <v>35</v>
      </c>
      <c r="B18" s="11" t="s">
        <v>36</v>
      </c>
      <c r="C18" s="12" t="n">
        <v>130</v>
      </c>
      <c r="D18" s="13" t="n">
        <v>0</v>
      </c>
      <c r="E18" s="13" t="n">
        <f aca="false">F18+G18</f>
        <v>8049268</v>
      </c>
      <c r="F18" s="16" t="n">
        <f aca="false">582434+192122+133344+87800+313825+312886+216730+2919301+2594468+321461+374897</f>
        <v>8049268</v>
      </c>
      <c r="G18" s="13" t="n">
        <f aca="false">G19+G24+G27+G28</f>
        <v>0</v>
      </c>
      <c r="H18" s="17" t="e">
        <f aca="false">E18/D18*100</f>
        <v>#DIV/0!</v>
      </c>
    </row>
    <row r="19" customFormat="false" ht="25.5" hidden="false" customHeight="false" outlineLevel="0" collapsed="false">
      <c r="A19" s="14" t="s">
        <v>37</v>
      </c>
      <c r="B19" s="11" t="s">
        <v>38</v>
      </c>
      <c r="C19" s="12" t="n">
        <v>130</v>
      </c>
      <c r="D19" s="13" t="n">
        <f aca="false">D20+D21+D22+D23</f>
        <v>0</v>
      </c>
      <c r="E19" s="13" t="n">
        <f aca="false">F19+G19</f>
        <v>0</v>
      </c>
      <c r="F19" s="13" t="n">
        <f aca="false">F20+F21+F22+F23</f>
        <v>0</v>
      </c>
      <c r="G19" s="13" t="n">
        <f aca="false">G20+G21+G22+G23</f>
        <v>0</v>
      </c>
      <c r="H19" s="12"/>
    </row>
    <row r="20" customFormat="false" ht="25.5" hidden="false" customHeight="false" outlineLevel="0" collapsed="false">
      <c r="A20" s="14" t="s">
        <v>39</v>
      </c>
      <c r="B20" s="11" t="s">
        <v>40</v>
      </c>
      <c r="C20" s="12" t="n">
        <v>130</v>
      </c>
      <c r="D20" s="18"/>
      <c r="E20" s="13" t="n">
        <f aca="false">F20+G20</f>
        <v>0</v>
      </c>
      <c r="F20" s="18"/>
      <c r="G20" s="18"/>
      <c r="H20" s="12"/>
    </row>
    <row r="21" customFormat="false" ht="25.5" hidden="false" customHeight="false" outlineLevel="0" collapsed="false">
      <c r="A21" s="14" t="s">
        <v>41</v>
      </c>
      <c r="B21" s="11" t="s">
        <v>42</v>
      </c>
      <c r="C21" s="12" t="n">
        <v>130</v>
      </c>
      <c r="D21" s="18"/>
      <c r="E21" s="13" t="n">
        <f aca="false">F21+G21</f>
        <v>0</v>
      </c>
      <c r="F21" s="18"/>
      <c r="G21" s="18"/>
      <c r="H21" s="12"/>
    </row>
    <row r="22" customFormat="false" ht="25.5" hidden="false" customHeight="false" outlineLevel="0" collapsed="false">
      <c r="A22" s="14" t="s">
        <v>43</v>
      </c>
      <c r="B22" s="11" t="s">
        <v>44</v>
      </c>
      <c r="C22" s="12" t="n">
        <v>130</v>
      </c>
      <c r="D22" s="18"/>
      <c r="E22" s="13" t="n">
        <f aca="false">F22+G22</f>
        <v>0</v>
      </c>
      <c r="F22" s="18"/>
      <c r="G22" s="18"/>
      <c r="H22" s="12"/>
    </row>
    <row r="23" customFormat="false" ht="25.5" hidden="false" customHeight="false" outlineLevel="0" collapsed="false">
      <c r="A23" s="14" t="s">
        <v>45</v>
      </c>
      <c r="B23" s="11" t="s">
        <v>46</v>
      </c>
      <c r="C23" s="12" t="n">
        <v>130</v>
      </c>
      <c r="D23" s="18"/>
      <c r="E23" s="13" t="n">
        <f aca="false">F23+G23</f>
        <v>0</v>
      </c>
      <c r="F23" s="18"/>
      <c r="G23" s="18"/>
      <c r="H23" s="12"/>
    </row>
    <row r="24" customFormat="false" ht="25.5" hidden="false" customHeight="false" outlineLevel="0" collapsed="false">
      <c r="A24" s="14" t="s">
        <v>47</v>
      </c>
      <c r="B24" s="11" t="s">
        <v>48</v>
      </c>
      <c r="C24" s="12" t="n">
        <v>130</v>
      </c>
      <c r="D24" s="13" t="n">
        <v>0</v>
      </c>
      <c r="E24" s="13" t="n">
        <f aca="false">F24+G24</f>
        <v>8049268</v>
      </c>
      <c r="F24" s="13" t="n">
        <f aca="false">F18</f>
        <v>8049268</v>
      </c>
      <c r="G24" s="13" t="n">
        <f aca="false">G25+G26</f>
        <v>0</v>
      </c>
      <c r="H24" s="17" t="e">
        <f aca="false">E24/D24*100</f>
        <v>#DIV/0!</v>
      </c>
    </row>
    <row r="25" customFormat="false" ht="25.5" hidden="false" customHeight="false" outlineLevel="0" collapsed="false">
      <c r="A25" s="14" t="s">
        <v>49</v>
      </c>
      <c r="B25" s="11" t="s">
        <v>50</v>
      </c>
      <c r="C25" s="12" t="n">
        <v>130</v>
      </c>
      <c r="D25" s="13" t="n">
        <v>0</v>
      </c>
      <c r="E25" s="13" t="n">
        <f aca="false">F25+G25</f>
        <v>8049268</v>
      </c>
      <c r="F25" s="13" t="n">
        <f aca="false">F24</f>
        <v>8049268</v>
      </c>
      <c r="G25" s="13"/>
      <c r="H25" s="17" t="e">
        <f aca="false">E25/D25*100</f>
        <v>#DIV/0!</v>
      </c>
    </row>
    <row r="26" customFormat="false" ht="15" hidden="false" customHeight="false" outlineLevel="0" collapsed="false">
      <c r="A26" s="14" t="s">
        <v>51</v>
      </c>
      <c r="B26" s="11" t="s">
        <v>52</v>
      </c>
      <c r="C26" s="12" t="n">
        <v>130</v>
      </c>
      <c r="D26" s="13"/>
      <c r="E26" s="13" t="n">
        <f aca="false">F26+G26</f>
        <v>0</v>
      </c>
      <c r="F26" s="13"/>
      <c r="G26" s="13"/>
      <c r="H26" s="12"/>
    </row>
    <row r="27" customFormat="false" ht="15" hidden="false" customHeight="false" outlineLevel="0" collapsed="false">
      <c r="A27" s="14" t="s">
        <v>53</v>
      </c>
      <c r="B27" s="11" t="s">
        <v>54</v>
      </c>
      <c r="C27" s="12" t="n">
        <v>130</v>
      </c>
      <c r="D27" s="13"/>
      <c r="E27" s="13" t="n">
        <f aca="false">F27+G27</f>
        <v>0</v>
      </c>
      <c r="F27" s="13"/>
      <c r="G27" s="13"/>
      <c r="H27" s="12"/>
    </row>
    <row r="28" customFormat="false" ht="15" hidden="false" customHeight="false" outlineLevel="0" collapsed="false">
      <c r="A28" s="14" t="s">
        <v>55</v>
      </c>
      <c r="B28" s="11" t="s">
        <v>56</v>
      </c>
      <c r="C28" s="12" t="n">
        <v>130</v>
      </c>
      <c r="D28" s="13" t="n">
        <f aca="false">D29+D30</f>
        <v>0</v>
      </c>
      <c r="E28" s="13"/>
      <c r="F28" s="13"/>
      <c r="G28" s="13" t="n">
        <f aca="false">G29+G30</f>
        <v>0</v>
      </c>
      <c r="H28" s="12"/>
    </row>
    <row r="29" customFormat="false" ht="25.5" hidden="false" customHeight="false" outlineLevel="0" collapsed="false">
      <c r="A29" s="14" t="s">
        <v>57</v>
      </c>
      <c r="B29" s="11" t="s">
        <v>58</v>
      </c>
      <c r="C29" s="12" t="n">
        <v>130</v>
      </c>
      <c r="D29" s="13"/>
      <c r="E29" s="13" t="n">
        <f aca="false">F29+G29</f>
        <v>0</v>
      </c>
      <c r="F29" s="13"/>
      <c r="G29" s="13"/>
      <c r="H29" s="12"/>
    </row>
    <row r="30" customFormat="false" ht="15" hidden="false" customHeight="false" outlineLevel="0" collapsed="false">
      <c r="A30" s="14" t="s">
        <v>59</v>
      </c>
      <c r="B30" s="11" t="s">
        <v>60</v>
      </c>
      <c r="C30" s="12" t="n">
        <v>130</v>
      </c>
      <c r="D30" s="13"/>
      <c r="E30" s="13"/>
      <c r="F30" s="13"/>
      <c r="G30" s="13"/>
      <c r="H30" s="12"/>
    </row>
    <row r="31" customFormat="false" ht="15" hidden="false" customHeight="false" outlineLevel="0" collapsed="false">
      <c r="A31" s="14" t="s">
        <v>61</v>
      </c>
      <c r="B31" s="11" t="s">
        <v>62</v>
      </c>
      <c r="C31" s="12" t="n">
        <v>130</v>
      </c>
      <c r="D31" s="13"/>
      <c r="E31" s="13" t="n">
        <f aca="false">F31+G31</f>
        <v>0</v>
      </c>
      <c r="F31" s="13"/>
      <c r="G31" s="13"/>
      <c r="H31" s="12"/>
    </row>
    <row r="32" customFormat="false" ht="15" hidden="false" customHeight="false" outlineLevel="0" collapsed="false">
      <c r="A32" s="14" t="s">
        <v>63</v>
      </c>
      <c r="B32" s="11" t="s">
        <v>64</v>
      </c>
      <c r="C32" s="12" t="n">
        <v>130</v>
      </c>
      <c r="D32" s="13" t="n">
        <v>0</v>
      </c>
      <c r="E32" s="13" t="n">
        <f aca="false">F32+G32</f>
        <v>0</v>
      </c>
      <c r="F32" s="13" t="n">
        <f aca="false">F38</f>
        <v>0</v>
      </c>
      <c r="G32" s="13" t="n">
        <f aca="false">G33+G34</f>
        <v>0</v>
      </c>
      <c r="H32" s="17" t="e">
        <f aca="false">E32/D32*100</f>
        <v>#DIV/0!</v>
      </c>
    </row>
    <row r="33" customFormat="false" ht="15" hidden="false" customHeight="false" outlineLevel="0" collapsed="false">
      <c r="A33" s="14" t="s">
        <v>65</v>
      </c>
      <c r="B33" s="11" t="s">
        <v>66</v>
      </c>
      <c r="C33" s="12" t="n">
        <v>130</v>
      </c>
      <c r="D33" s="13"/>
      <c r="E33" s="13" t="n">
        <f aca="false">F33+G33</f>
        <v>0</v>
      </c>
      <c r="F33" s="13"/>
      <c r="G33" s="13"/>
      <c r="H33" s="12"/>
    </row>
    <row r="34" customFormat="false" ht="51" hidden="false" customHeight="false" outlineLevel="0" collapsed="false">
      <c r="A34" s="14" t="s">
        <v>67</v>
      </c>
      <c r="B34" s="11" t="s">
        <v>68</v>
      </c>
      <c r="C34" s="12" t="n">
        <v>130</v>
      </c>
      <c r="D34" s="13" t="n">
        <v>0</v>
      </c>
      <c r="E34" s="13" t="n">
        <f aca="false">F34+G34</f>
        <v>598200.1</v>
      </c>
      <c r="F34" s="13" t="n">
        <f aca="false">F35+F38</f>
        <v>598200.1</v>
      </c>
      <c r="G34" s="13" t="n">
        <f aca="false">G35+G36+G37+G38</f>
        <v>0</v>
      </c>
      <c r="H34" s="17" t="e">
        <f aca="false">E34/D34*100</f>
        <v>#DIV/0!</v>
      </c>
    </row>
    <row r="35" customFormat="false" ht="51" hidden="false" customHeight="false" outlineLevel="0" collapsed="false">
      <c r="A35" s="19" t="s">
        <v>69</v>
      </c>
      <c r="B35" s="11" t="s">
        <v>70</v>
      </c>
      <c r="C35" s="12" t="n">
        <v>130</v>
      </c>
      <c r="D35" s="13" t="n">
        <v>0</v>
      </c>
      <c r="E35" s="13" t="n">
        <f aca="false">F35+G35</f>
        <v>598200.1</v>
      </c>
      <c r="F35" s="16" t="n">
        <f aca="false">14000+1526+7052+46224+44717.1+244040+192074+28180+20387</f>
        <v>598200.1</v>
      </c>
      <c r="G35" s="13"/>
      <c r="H35" s="17" t="e">
        <f aca="false">E35/D35*100</f>
        <v>#DIV/0!</v>
      </c>
    </row>
    <row r="36" customFormat="false" ht="51" hidden="false" customHeight="false" outlineLevel="0" collapsed="false">
      <c r="A36" s="20" t="s">
        <v>71</v>
      </c>
      <c r="B36" s="11" t="s">
        <v>70</v>
      </c>
      <c r="C36" s="12" t="n">
        <v>130</v>
      </c>
      <c r="D36" s="13"/>
      <c r="E36" s="13" t="n">
        <f aca="false">F36+G36</f>
        <v>0</v>
      </c>
      <c r="F36" s="13"/>
      <c r="G36" s="13"/>
      <c r="H36" s="12"/>
    </row>
    <row r="37" customFormat="false" ht="15" hidden="false" customHeight="false" outlineLevel="0" collapsed="false">
      <c r="A37" s="14" t="s">
        <v>72</v>
      </c>
      <c r="B37" s="11" t="s">
        <v>70</v>
      </c>
      <c r="C37" s="12" t="n">
        <v>130</v>
      </c>
      <c r="D37" s="13"/>
      <c r="E37" s="13" t="n">
        <f aca="false">F37+G37</f>
        <v>0</v>
      </c>
      <c r="F37" s="13"/>
      <c r="G37" s="13"/>
      <c r="H37" s="12"/>
    </row>
    <row r="38" customFormat="false" ht="51" hidden="false" customHeight="false" outlineLevel="0" collapsed="false">
      <c r="A38" s="14" t="s">
        <v>73</v>
      </c>
      <c r="B38" s="11" t="s">
        <v>70</v>
      </c>
      <c r="C38" s="12" t="n">
        <v>130</v>
      </c>
      <c r="D38" s="13" t="n">
        <v>0</v>
      </c>
      <c r="E38" s="13" t="n">
        <f aca="false">F38+G38</f>
        <v>0</v>
      </c>
      <c r="F38" s="16" t="n">
        <f aca="false">SUM(F40:F51)</f>
        <v>0</v>
      </c>
      <c r="G38" s="13"/>
      <c r="H38" s="17" t="e">
        <f aca="false">E38/D38*100</f>
        <v>#DIV/0!</v>
      </c>
    </row>
    <row r="39" customFormat="false" ht="15" hidden="false" customHeight="false" outlineLevel="0" collapsed="false">
      <c r="A39" s="14" t="s">
        <v>74</v>
      </c>
      <c r="B39" s="11" t="s">
        <v>75</v>
      </c>
      <c r="C39" s="12" t="n">
        <v>140</v>
      </c>
      <c r="D39" s="13" t="n">
        <v>0</v>
      </c>
      <c r="E39" s="13" t="n">
        <f aca="false">F39+G39</f>
        <v>0</v>
      </c>
      <c r="F39" s="13" t="n">
        <v>0</v>
      </c>
      <c r="G39" s="13" t="n">
        <v>0</v>
      </c>
      <c r="H39" s="12"/>
    </row>
    <row r="40" customFormat="false" ht="38.25" hidden="false" customHeight="false" outlineLevel="0" collapsed="false">
      <c r="A40" s="14" t="s">
        <v>76</v>
      </c>
      <c r="B40" s="11" t="s">
        <v>77</v>
      </c>
      <c r="C40" s="12" t="n">
        <v>150</v>
      </c>
      <c r="D40" s="13" t="n">
        <v>0</v>
      </c>
      <c r="E40" s="13" t="n">
        <f aca="false">F40+G40</f>
        <v>0</v>
      </c>
      <c r="F40" s="13" t="n">
        <v>0</v>
      </c>
      <c r="G40" s="13" t="n">
        <v>0</v>
      </c>
      <c r="H40" s="12"/>
    </row>
    <row r="41" customFormat="false" ht="15" hidden="false" customHeight="false" outlineLevel="0" collapsed="false">
      <c r="A41" s="14" t="s">
        <v>78</v>
      </c>
      <c r="B41" s="11" t="s">
        <v>79</v>
      </c>
      <c r="C41" s="12" t="n">
        <v>180</v>
      </c>
      <c r="D41" s="13" t="n">
        <v>0</v>
      </c>
      <c r="E41" s="13" t="n">
        <f aca="false">F41+G41</f>
        <v>0</v>
      </c>
      <c r="F41" s="13" t="n">
        <v>0</v>
      </c>
      <c r="G41" s="13" t="n">
        <v>0</v>
      </c>
      <c r="H41" s="12"/>
    </row>
    <row r="42" customFormat="false" ht="15" hidden="false" customHeight="false" outlineLevel="0" collapsed="false">
      <c r="A42" s="14" t="s">
        <v>80</v>
      </c>
      <c r="B42" s="11" t="s">
        <v>81</v>
      </c>
      <c r="C42" s="12" t="s">
        <v>18</v>
      </c>
      <c r="D42" s="13" t="n">
        <f aca="false">D43+D44+D45+D46+D47</f>
        <v>0</v>
      </c>
      <c r="E42" s="13" t="n">
        <f aca="false">F42+G42</f>
        <v>0</v>
      </c>
      <c r="F42" s="13" t="n">
        <f aca="false">F43+F44+F45+F46+F47</f>
        <v>0</v>
      </c>
      <c r="G42" s="13" t="n">
        <f aca="false">G43+G44+G45+G46+G47</f>
        <v>0</v>
      </c>
      <c r="H42" s="12"/>
    </row>
    <row r="43" customFormat="false" ht="15" hidden="false" customHeight="false" outlineLevel="0" collapsed="false">
      <c r="A43" s="14" t="s">
        <v>82</v>
      </c>
      <c r="B43" s="11" t="s">
        <v>83</v>
      </c>
      <c r="C43" s="12" t="n">
        <v>410</v>
      </c>
      <c r="D43" s="13"/>
      <c r="E43" s="13" t="n">
        <f aca="false">F43+G43</f>
        <v>0</v>
      </c>
      <c r="F43" s="13"/>
      <c r="G43" s="13"/>
      <c r="H43" s="12"/>
    </row>
    <row r="44" customFormat="false" ht="15" hidden="false" customHeight="false" outlineLevel="0" collapsed="false">
      <c r="A44" s="14" t="s">
        <v>84</v>
      </c>
      <c r="B44" s="11" t="s">
        <v>85</v>
      </c>
      <c r="C44" s="12" t="n">
        <v>420</v>
      </c>
      <c r="D44" s="13"/>
      <c r="E44" s="13" t="n">
        <f aca="false">F44+G44</f>
        <v>0</v>
      </c>
      <c r="F44" s="13"/>
      <c r="G44" s="13"/>
      <c r="H44" s="12"/>
    </row>
    <row r="45" customFormat="false" ht="15" hidden="false" customHeight="false" outlineLevel="0" collapsed="false">
      <c r="A45" s="14" t="s">
        <v>86</v>
      </c>
      <c r="B45" s="11" t="s">
        <v>87</v>
      </c>
      <c r="C45" s="12" t="n">
        <v>440</v>
      </c>
      <c r="D45" s="13"/>
      <c r="E45" s="13" t="n">
        <f aca="false">F45+G45</f>
        <v>0</v>
      </c>
      <c r="F45" s="13"/>
      <c r="G45" s="13"/>
      <c r="H45" s="12"/>
    </row>
    <row r="46" customFormat="false" ht="15" hidden="false" customHeight="false" outlineLevel="0" collapsed="false">
      <c r="A46" s="14" t="s">
        <v>88</v>
      </c>
      <c r="B46" s="11" t="s">
        <v>89</v>
      </c>
      <c r="C46" s="12" t="n">
        <v>620</v>
      </c>
      <c r="D46" s="13"/>
      <c r="E46" s="13" t="n">
        <f aca="false">F46+G46</f>
        <v>0</v>
      </c>
      <c r="F46" s="13"/>
      <c r="G46" s="13"/>
      <c r="H46" s="12"/>
    </row>
    <row r="47" customFormat="false" ht="15" hidden="false" customHeight="false" outlineLevel="0" collapsed="false">
      <c r="A47" s="14" t="s">
        <v>90</v>
      </c>
      <c r="B47" s="11" t="s">
        <v>91</v>
      </c>
      <c r="C47" s="12" t="n">
        <v>630</v>
      </c>
      <c r="D47" s="13"/>
      <c r="E47" s="13" t="n">
        <f aca="false">F47+G47</f>
        <v>0</v>
      </c>
      <c r="F47" s="13"/>
      <c r="G47" s="13"/>
      <c r="H47" s="12"/>
    </row>
    <row r="48" customFormat="false" ht="15" hidden="false" customHeight="false" outlineLevel="0" collapsed="false">
      <c r="A48" s="14" t="s">
        <v>92</v>
      </c>
      <c r="B48" s="11" t="s">
        <v>93</v>
      </c>
      <c r="C48" s="12" t="n">
        <v>180</v>
      </c>
      <c r="D48" s="13" t="n">
        <v>0</v>
      </c>
      <c r="E48" s="13" t="n">
        <f aca="false">F48</f>
        <v>0</v>
      </c>
      <c r="F48" s="13" t="n">
        <v>0</v>
      </c>
      <c r="G48" s="13" t="n">
        <v>0</v>
      </c>
      <c r="H48" s="17" t="e">
        <f aca="false">E48/D48*100</f>
        <v>#DIV/0!</v>
      </c>
    </row>
    <row r="49" customFormat="false" ht="15" hidden="false" customHeight="false" outlineLevel="0" collapsed="false">
      <c r="A49" s="10" t="s">
        <v>94</v>
      </c>
      <c r="B49" s="11" t="s">
        <v>95</v>
      </c>
      <c r="C49" s="12" t="s">
        <v>18</v>
      </c>
      <c r="D49" s="13" t="n">
        <f aca="false">D50</f>
        <v>0</v>
      </c>
      <c r="E49" s="13" t="n">
        <f aca="false">F49+G49</f>
        <v>0</v>
      </c>
      <c r="F49" s="13" t="n">
        <f aca="false">F50</f>
        <v>0</v>
      </c>
      <c r="G49" s="13" t="n">
        <f aca="false">G50</f>
        <v>0</v>
      </c>
      <c r="H49" s="12"/>
    </row>
    <row r="50" customFormat="false" ht="25.5" hidden="false" customHeight="false" outlineLevel="0" collapsed="false">
      <c r="A50" s="14" t="s">
        <v>96</v>
      </c>
      <c r="B50" s="11" t="s">
        <v>97</v>
      </c>
      <c r="C50" s="12" t="n">
        <v>244</v>
      </c>
      <c r="D50" s="13" t="n">
        <f aca="false">D51</f>
        <v>0</v>
      </c>
      <c r="E50" s="13" t="n">
        <f aca="false">F50+G50</f>
        <v>0</v>
      </c>
      <c r="F50" s="13" t="n">
        <f aca="false">F51</f>
        <v>0</v>
      </c>
      <c r="G50" s="13" t="n">
        <f aca="false">G51</f>
        <v>0</v>
      </c>
      <c r="H50" s="12"/>
    </row>
    <row r="51" customFormat="false" ht="15" hidden="false" customHeight="false" outlineLevel="0" collapsed="false">
      <c r="A51" s="14" t="s">
        <v>98</v>
      </c>
      <c r="B51" s="11" t="s">
        <v>99</v>
      </c>
      <c r="C51" s="12" t="n">
        <v>244</v>
      </c>
      <c r="D51" s="13"/>
      <c r="E51" s="13" t="n">
        <f aca="false">F51+G51</f>
        <v>0</v>
      </c>
      <c r="F51" s="13"/>
      <c r="G51" s="13"/>
      <c r="H51" s="12"/>
    </row>
    <row r="52" customFormat="false" ht="25.5" hidden="false" customHeight="false" outlineLevel="0" collapsed="false">
      <c r="A52" s="10" t="s">
        <v>100</v>
      </c>
      <c r="B52" s="11" t="s">
        <v>101</v>
      </c>
      <c r="C52" s="12" t="s">
        <v>18</v>
      </c>
      <c r="D52" s="13" t="n">
        <v>0</v>
      </c>
      <c r="E52" s="13" t="n">
        <f aca="false">E55</f>
        <v>8346077.1</v>
      </c>
      <c r="F52" s="13" t="n">
        <f aca="false">F55</f>
        <v>8346077.1</v>
      </c>
      <c r="G52" s="13" t="n">
        <f aca="false">G53+G55</f>
        <v>0</v>
      </c>
      <c r="H52" s="17" t="e">
        <f aca="false">E52/D52*100</f>
        <v>#DIV/0!</v>
      </c>
    </row>
    <row r="53" customFormat="false" ht="15" hidden="false" customHeight="false" outlineLevel="0" collapsed="false">
      <c r="A53" s="14" t="s">
        <v>102</v>
      </c>
      <c r="B53" s="11" t="s">
        <v>103</v>
      </c>
      <c r="C53" s="12" t="n">
        <v>500</v>
      </c>
      <c r="D53" s="13" t="n">
        <f aca="false">D54</f>
        <v>0</v>
      </c>
      <c r="E53" s="13" t="n">
        <f aca="false">F53+G53</f>
        <v>0</v>
      </c>
      <c r="F53" s="13" t="n">
        <f aca="false">F54</f>
        <v>0</v>
      </c>
      <c r="G53" s="13" t="n">
        <f aca="false">G54</f>
        <v>0</v>
      </c>
      <c r="H53" s="12"/>
    </row>
    <row r="54" customFormat="false" ht="15" hidden="false" customHeight="false" outlineLevel="0" collapsed="false">
      <c r="A54" s="14" t="s">
        <v>104</v>
      </c>
      <c r="B54" s="11" t="s">
        <v>105</v>
      </c>
      <c r="C54" s="12" t="n">
        <v>510</v>
      </c>
      <c r="D54" s="13"/>
      <c r="E54" s="13" t="n">
        <f aca="false">F54+G54</f>
        <v>0</v>
      </c>
      <c r="F54" s="13"/>
      <c r="G54" s="13"/>
      <c r="H54" s="12"/>
    </row>
    <row r="55" customFormat="false" ht="15" hidden="false" customHeight="false" outlineLevel="0" collapsed="false">
      <c r="A55" s="14" t="s">
        <v>106</v>
      </c>
      <c r="B55" s="11" t="s">
        <v>107</v>
      </c>
      <c r="C55" s="12" t="n">
        <v>600</v>
      </c>
      <c r="D55" s="13" t="n">
        <v>0</v>
      </c>
      <c r="E55" s="13" t="n">
        <f aca="false">F55+G55</f>
        <v>8346077.1</v>
      </c>
      <c r="F55" s="13" t="n">
        <f aca="false">F56</f>
        <v>8346077.1</v>
      </c>
      <c r="G55" s="13" t="n">
        <f aca="false">G56</f>
        <v>0</v>
      </c>
      <c r="H55" s="17" t="e">
        <f aca="false">E55/D55*100</f>
        <v>#DIV/0!</v>
      </c>
    </row>
    <row r="56" customFormat="false" ht="15" hidden="false" customHeight="false" outlineLevel="0" collapsed="false">
      <c r="A56" s="14" t="s">
        <v>108</v>
      </c>
      <c r="B56" s="11" t="s">
        <v>109</v>
      </c>
      <c r="C56" s="12" t="n">
        <v>610</v>
      </c>
      <c r="D56" s="13" t="n">
        <v>0</v>
      </c>
      <c r="E56" s="13" t="n">
        <f aca="false">F56</f>
        <v>8346077.1</v>
      </c>
      <c r="F56" s="16" t="n">
        <f aca="false">690327+193648+228196+313825+359110+3424788.1+2786542+349641</f>
        <v>8346077.1</v>
      </c>
      <c r="G56" s="13"/>
      <c r="H56" s="17" t="e">
        <f aca="false">E56/D56*100</f>
        <v>#DIV/0!</v>
      </c>
    </row>
    <row r="57" customFormat="false" ht="15" hidden="false" customHeight="false" outlineLevel="0" collapsed="false">
      <c r="A57" s="10" t="s">
        <v>110</v>
      </c>
      <c r="B57" s="11" t="n">
        <v>101</v>
      </c>
      <c r="C57" s="12" t="s">
        <v>18</v>
      </c>
      <c r="D57" s="13" t="n">
        <f aca="false">D9+D12-D49+D54-D56</f>
        <v>0</v>
      </c>
      <c r="E57" s="13" t="n">
        <f aca="false">E9+E12-E49+E54-E56</f>
        <v>395284</v>
      </c>
      <c r="F57" s="13" t="n">
        <f aca="false">F9+F12-F49+F54-F56</f>
        <v>395284</v>
      </c>
      <c r="G57" s="13" t="n">
        <f aca="false">G9+G12-G49+G54-G56</f>
        <v>0</v>
      </c>
      <c r="H57" s="12"/>
    </row>
    <row r="58" customFormat="false" ht="15" hidden="false" customHeight="false" outlineLevel="0" collapsed="false">
      <c r="A58" s="21"/>
      <c r="B58" s="7"/>
      <c r="C58" s="7"/>
      <c r="D58" s="7"/>
      <c r="E58" s="7"/>
      <c r="F58" s="7"/>
      <c r="G58" s="7"/>
      <c r="H58" s="7"/>
    </row>
    <row r="59" customFormat="false" ht="24" hidden="false" customHeight="true" outlineLevel="0" collapsed="false">
      <c r="A59" s="22" t="s">
        <v>111</v>
      </c>
      <c r="B59" s="22"/>
      <c r="C59" s="22"/>
      <c r="D59" s="22"/>
      <c r="E59" s="22"/>
      <c r="F59" s="22"/>
      <c r="G59" s="22"/>
      <c r="H59" s="22"/>
    </row>
    <row r="60" customFormat="false" ht="9" hidden="false" customHeight="true" outlineLevel="0" collapsed="false">
      <c r="A60" s="23" t="s">
        <v>112</v>
      </c>
      <c r="B60" s="23"/>
      <c r="C60" s="23"/>
      <c r="D60" s="23"/>
      <c r="E60" s="23"/>
      <c r="F60" s="23"/>
      <c r="G60" s="23"/>
      <c r="H60" s="23"/>
    </row>
    <row r="61" customFormat="false" ht="24" hidden="false" customHeight="true" outlineLevel="0" collapsed="false">
      <c r="A61" s="22" t="s">
        <v>113</v>
      </c>
      <c r="B61" s="22"/>
      <c r="C61" s="22"/>
      <c r="D61" s="22"/>
      <c r="E61" s="22"/>
      <c r="F61" s="22"/>
      <c r="G61" s="22"/>
      <c r="H61" s="22"/>
    </row>
    <row r="62" customFormat="false" ht="9" hidden="false" customHeight="true" outlineLevel="0" collapsed="false">
      <c r="A62" s="23" t="s">
        <v>112</v>
      </c>
      <c r="B62" s="23"/>
      <c r="C62" s="23"/>
      <c r="D62" s="23"/>
      <c r="E62" s="23"/>
      <c r="F62" s="23"/>
      <c r="G62" s="23"/>
      <c r="H62" s="23"/>
    </row>
    <row r="63" customFormat="false" ht="24" hidden="false" customHeight="true" outlineLevel="0" collapsed="false">
      <c r="A63" s="22" t="s">
        <v>114</v>
      </c>
      <c r="B63" s="22"/>
      <c r="C63" s="22"/>
      <c r="D63" s="22"/>
      <c r="E63" s="22"/>
      <c r="F63" s="22"/>
      <c r="G63" s="22"/>
      <c r="H63" s="22"/>
    </row>
    <row r="64" customFormat="false" ht="9" hidden="false" customHeight="true" outlineLevel="0" collapsed="false">
      <c r="A64" s="23" t="s">
        <v>112</v>
      </c>
      <c r="B64" s="23"/>
      <c r="C64" s="23"/>
      <c r="D64" s="23"/>
      <c r="E64" s="23"/>
      <c r="F64" s="23"/>
      <c r="G64" s="23"/>
      <c r="H64" s="23"/>
    </row>
    <row r="65" customFormat="false" ht="15" hidden="false" customHeight="true" outlineLevel="0" collapsed="false">
      <c r="A65" s="22" t="s">
        <v>115</v>
      </c>
      <c r="B65" s="22"/>
      <c r="C65" s="22"/>
      <c r="D65" s="22"/>
      <c r="E65" s="22"/>
      <c r="F65" s="22"/>
      <c r="G65" s="22"/>
      <c r="H65" s="22"/>
    </row>
  </sheetData>
  <mergeCells count="18">
    <mergeCell ref="A1:H1"/>
    <mergeCell ref="A2:H2"/>
    <mergeCell ref="A3:H3"/>
    <mergeCell ref="A4:H4"/>
    <mergeCell ref="A6:A7"/>
    <mergeCell ref="B6:B7"/>
    <mergeCell ref="C6:C7"/>
    <mergeCell ref="D6:D7"/>
    <mergeCell ref="E6:E7"/>
    <mergeCell ref="F6:G6"/>
    <mergeCell ref="H6:H7"/>
    <mergeCell ref="A59:H59"/>
    <mergeCell ref="A60:H60"/>
    <mergeCell ref="A61:H61"/>
    <mergeCell ref="A62:H62"/>
    <mergeCell ref="A63:H63"/>
    <mergeCell ref="A64:H64"/>
    <mergeCell ref="A65:H65"/>
  </mergeCells>
  <printOptions headings="false" gridLines="false" gridLinesSet="true" horizontalCentered="false" verticalCentered="false"/>
  <pageMargins left="0.39375" right="0.39375" top="0.984027777777778" bottom="0.39375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2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964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964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2019-12-02T18:43:03Z</dcterms:created>
  <dc:creator>pribrezh002</dc:creator>
  <dc:description/>
  <dc:language>ru-RU</dc:language>
  <cp:lastModifiedBy>BUX</cp:lastModifiedBy>
  <cp:lastPrinted>2020-12-01T12:18:48Z</cp:lastPrinted>
  <dcterms:modified xsi:type="dcterms:W3CDTF">2020-12-01T12:19:41Z</dcterms:modified>
  <cp:revision>0</cp:revision>
  <dc:subject/>
  <dc:title/>
</cp:coreProperties>
</file>