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6035" yWindow="165" windowWidth="20730" windowHeight="11760"/>
  </bookViews>
  <sheets>
    <sheet name="Лист1" sheetId="3" r:id="rId1"/>
  </sheets>
  <definedNames>
    <definedName name="_xlnm.Print_Area" localSheetId="0">Лист1!$A$1:$V$34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3" l="1"/>
  <c r="U10" i="3" l="1"/>
  <c r="T10" i="3"/>
  <c r="I10" i="3"/>
  <c r="I11" i="3"/>
  <c r="E10" i="3"/>
  <c r="E11" i="3"/>
  <c r="V10" i="3" l="1"/>
  <c r="U11" i="3"/>
  <c r="T11" i="3"/>
  <c r="M11" i="3"/>
  <c r="U26" i="3"/>
  <c r="T26" i="3"/>
  <c r="E26" i="3"/>
  <c r="V26" i="3" l="1"/>
  <c r="V11" i="3"/>
  <c r="M13" i="3"/>
  <c r="I13" i="3" l="1"/>
  <c r="U8" i="3" l="1"/>
  <c r="U9" i="3"/>
  <c r="U12" i="3"/>
  <c r="U13" i="3"/>
  <c r="U14" i="3"/>
  <c r="U15" i="3"/>
  <c r="U16" i="3"/>
  <c r="U17" i="3"/>
  <c r="U18" i="3"/>
  <c r="U19" i="3"/>
  <c r="U20" i="3"/>
  <c r="T8" i="3"/>
  <c r="T9" i="3"/>
  <c r="T12" i="3"/>
  <c r="T13" i="3"/>
  <c r="T14" i="3"/>
  <c r="T15" i="3"/>
  <c r="T16" i="3"/>
  <c r="T17" i="3"/>
  <c r="T18" i="3"/>
  <c r="T19" i="3"/>
  <c r="T20" i="3"/>
  <c r="T25" i="3"/>
  <c r="T27" i="3"/>
  <c r="T28" i="3"/>
  <c r="T29" i="3"/>
  <c r="Q25" i="3"/>
  <c r="Q27" i="3"/>
  <c r="Q28" i="3"/>
  <c r="Q29" i="3"/>
  <c r="M25" i="3"/>
  <c r="M27" i="3"/>
  <c r="M28" i="3"/>
  <c r="I25" i="3"/>
  <c r="I27" i="3"/>
  <c r="I28" i="3"/>
  <c r="I29" i="3"/>
  <c r="E8" i="3"/>
  <c r="E9" i="3"/>
  <c r="E12" i="3"/>
  <c r="E13" i="3"/>
  <c r="E14" i="3"/>
  <c r="E15" i="3"/>
  <c r="E16" i="3"/>
  <c r="E17" i="3"/>
  <c r="E18" i="3"/>
  <c r="E19" i="3"/>
  <c r="E20" i="3"/>
  <c r="V20" i="3" l="1"/>
  <c r="V15" i="3"/>
  <c r="V13" i="3"/>
  <c r="V9" i="3"/>
  <c r="V18" i="3"/>
  <c r="V12" i="3"/>
  <c r="V8" i="3"/>
  <c r="V17" i="3"/>
  <c r="V16" i="3"/>
  <c r="V19" i="3"/>
  <c r="V14" i="3"/>
  <c r="U25" i="3"/>
  <c r="V25" i="3" s="1"/>
  <c r="U27" i="3"/>
  <c r="V27" i="3" s="1"/>
  <c r="U28" i="3"/>
  <c r="U29" i="3"/>
  <c r="V29" i="3" s="1"/>
  <c r="M29" i="3"/>
  <c r="I24" i="3"/>
  <c r="E25" i="3"/>
  <c r="E27" i="3"/>
  <c r="E28" i="3"/>
  <c r="E29" i="3"/>
  <c r="Q8" i="3"/>
  <c r="Q9" i="3"/>
  <c r="Q12" i="3"/>
  <c r="Q14" i="3"/>
  <c r="Q15" i="3"/>
  <c r="Q16" i="3"/>
  <c r="Q17" i="3"/>
  <c r="Q18" i="3"/>
  <c r="Q19" i="3"/>
  <c r="Q20" i="3"/>
  <c r="M8" i="3"/>
  <c r="M9" i="3"/>
  <c r="M12" i="3"/>
  <c r="M14" i="3"/>
  <c r="M15" i="3"/>
  <c r="M16" i="3"/>
  <c r="M17" i="3"/>
  <c r="M18" i="3"/>
  <c r="M19" i="3"/>
  <c r="M20" i="3"/>
  <c r="I8" i="3"/>
  <c r="I9" i="3"/>
  <c r="I12" i="3"/>
  <c r="I14" i="3"/>
  <c r="I15" i="3"/>
  <c r="I16" i="3"/>
  <c r="I17" i="3"/>
  <c r="I18" i="3"/>
  <c r="I19" i="3"/>
  <c r="I20" i="3"/>
  <c r="V28" i="3" l="1"/>
  <c r="O21" i="3"/>
  <c r="N30" i="3"/>
  <c r="E24" i="3"/>
  <c r="J21" i="3"/>
  <c r="F21" i="3"/>
  <c r="G21" i="3"/>
  <c r="Q24" i="3"/>
  <c r="R21" i="3"/>
  <c r="S21" i="3"/>
  <c r="R30" i="3"/>
  <c r="S30" i="3"/>
  <c r="M24" i="3"/>
  <c r="M30" i="3" s="1"/>
  <c r="E21" i="3"/>
  <c r="G30" i="3"/>
  <c r="G31" i="3" s="1"/>
  <c r="O30" i="3"/>
  <c r="N21" i="3"/>
  <c r="K21" i="3"/>
  <c r="U24" i="3"/>
  <c r="U30" i="3" s="1"/>
  <c r="K30" i="3"/>
  <c r="J30" i="3"/>
  <c r="T24" i="3"/>
  <c r="F30" i="3"/>
  <c r="T30" i="3"/>
  <c r="Q30" i="3"/>
  <c r="I30" i="3"/>
  <c r="V24" i="3" l="1"/>
  <c r="V30" i="3" s="1"/>
  <c r="O31" i="3"/>
  <c r="J31" i="3"/>
  <c r="F31" i="3"/>
  <c r="K31" i="3"/>
  <c r="S31" i="3"/>
  <c r="N31" i="3"/>
  <c r="R31" i="3"/>
  <c r="E30" i="3"/>
  <c r="E31" i="3" s="1"/>
  <c r="T21" i="3"/>
  <c r="I21" i="3"/>
  <c r="I31" i="3" s="1"/>
  <c r="U21" i="3"/>
  <c r="M21" i="3"/>
  <c r="M31" i="3" s="1"/>
  <c r="Q21" i="3"/>
  <c r="Q31" i="3" s="1"/>
  <c r="U31" i="3" l="1"/>
  <c r="T31" i="3"/>
  <c r="V21" i="3"/>
  <c r="V31" i="3" l="1"/>
</calcChain>
</file>

<file path=xl/sharedStrings.xml><?xml version="1.0" encoding="utf-8"?>
<sst xmlns="http://schemas.openxmlformats.org/spreadsheetml/2006/main" count="106" uniqueCount="84">
  <si>
    <t xml:space="preserve"> ФГАОУ ВО "Крымский федеральный университет  им. В.И. Вернадского"</t>
  </si>
  <si>
    <t>Наименование структурного подразделения</t>
  </si>
  <si>
    <t>1 курс</t>
  </si>
  <si>
    <t>2 курс</t>
  </si>
  <si>
    <t>3 курс</t>
  </si>
  <si>
    <t>4 курс</t>
  </si>
  <si>
    <t>Всего</t>
  </si>
  <si>
    <t>Итого</t>
  </si>
  <si>
    <t>Шифр группы</t>
  </si>
  <si>
    <t>Численность группы</t>
  </si>
  <si>
    <t>за счет средств федерального бюджета</t>
  </si>
  <si>
    <t xml:space="preserve"> по договорам об оказании платных образовательных услуг</t>
  </si>
  <si>
    <t>Очная форма обучения</t>
  </si>
  <si>
    <t>Всего по очной форме обучения:</t>
  </si>
  <si>
    <t>Заочная форма обучения</t>
  </si>
  <si>
    <t>Всего по заочной форме обучения:</t>
  </si>
  <si>
    <t>Всего по структурному подразделению:</t>
  </si>
  <si>
    <t xml:space="preserve">Шифр </t>
  </si>
  <si>
    <t>Специалист среднего звена</t>
  </si>
  <si>
    <t>Прибрежненский аграрный колледж (филиал)</t>
  </si>
  <si>
    <t>Специальность</t>
  </si>
  <si>
    <t>35.02.05.</t>
  </si>
  <si>
    <t>Агрономия</t>
  </si>
  <si>
    <t>Механизация сельского хозяйства</t>
  </si>
  <si>
    <t>35.02.08.</t>
  </si>
  <si>
    <t>Электрификация и автоматизация сельского хозяйства</t>
  </si>
  <si>
    <t>36.02.01.</t>
  </si>
  <si>
    <t>Ветеринария</t>
  </si>
  <si>
    <t>36.02.02.</t>
  </si>
  <si>
    <t>Зоотехния</t>
  </si>
  <si>
    <t>20-В</t>
  </si>
  <si>
    <t>30-В</t>
  </si>
  <si>
    <t>31-В</t>
  </si>
  <si>
    <t>23-З</t>
  </si>
  <si>
    <t>33-З</t>
  </si>
  <si>
    <t xml:space="preserve">35.02.05 </t>
  </si>
  <si>
    <t>35.02.07</t>
  </si>
  <si>
    <t>35.02.08</t>
  </si>
  <si>
    <t>24-А</t>
  </si>
  <si>
    <t>34-А</t>
  </si>
  <si>
    <t>21-ЗА</t>
  </si>
  <si>
    <t>31-ЗА</t>
  </si>
  <si>
    <t>Среднее профессиональное образование</t>
  </si>
  <si>
    <t>44-А</t>
  </si>
  <si>
    <t>40-В</t>
  </si>
  <si>
    <t>41-В</t>
  </si>
  <si>
    <t>43-З</t>
  </si>
  <si>
    <t>41-ЗА</t>
  </si>
  <si>
    <t>47-ЗЭ</t>
  </si>
  <si>
    <t>14-А</t>
  </si>
  <si>
    <t>10-В</t>
  </si>
  <si>
    <t>13-З</t>
  </si>
  <si>
    <t>27.1-Э</t>
  </si>
  <si>
    <t>27.2-Э</t>
  </si>
  <si>
    <t>21-В</t>
  </si>
  <si>
    <t>27.1-Э-11</t>
  </si>
  <si>
    <t>14-А-11</t>
  </si>
  <si>
    <t>47.1-Э</t>
  </si>
  <si>
    <t>47.2-Э</t>
  </si>
  <si>
    <t>24-А-11</t>
  </si>
  <si>
    <t>37.1-Э-11</t>
  </si>
  <si>
    <t>12-М</t>
  </si>
  <si>
    <t>36.02.02</t>
  </si>
  <si>
    <t>Электрификация и автоматизация сельского хозяйства (Электротехнические системы в агропромышленном комплексе (АПК))</t>
  </si>
  <si>
    <t>35.02.16</t>
  </si>
  <si>
    <t>Эксплуатация и ремонт сельскохозяйственной техники и оборудования</t>
  </si>
  <si>
    <t>Директор колледжа_______________________А.Н. Хаирова</t>
  </si>
  <si>
    <t>34-А-11</t>
  </si>
  <si>
    <t>37-Э</t>
  </si>
  <si>
    <t>37.2-Э-11</t>
  </si>
  <si>
    <t>22-М</t>
  </si>
  <si>
    <t>11.2-В</t>
  </si>
  <si>
    <t>12-М-11</t>
  </si>
  <si>
    <t>17.2-Э-11</t>
  </si>
  <si>
    <t>17-Э</t>
  </si>
  <si>
    <t>11.1-В</t>
  </si>
  <si>
    <t>19-В</t>
  </si>
  <si>
    <t>29-В</t>
  </si>
  <si>
    <t>39-В</t>
  </si>
  <si>
    <t>22-ЗМ</t>
  </si>
  <si>
    <t>20-ЗЗ</t>
  </si>
  <si>
    <t>23-ЗЗ</t>
  </si>
  <si>
    <t>10-ЗЗ</t>
  </si>
  <si>
    <t>Контингент по состоянию на 01.11.2024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</si>
</sst>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0" fillId="2" borderId="0">
      <alignment horizontal="left" vertical="center"/>
    </xf>
    <xf numFmtId="0" fontId="9" fillId="3" borderId="0">
      <alignment horizontal="left" vertical="center"/>
    </xf>
    <xf numFmtId="0" fontId="19" fillId="0" borderId="0"/>
    <xf numFmtId="0" fontId="19" fillId="0" borderId="0"/>
    <xf numFmtId="0" fontId="11" fillId="6" borderId="53" applyNumberFormat="0" applyFont="0" applyAlignment="0" applyProtection="0"/>
    <xf numFmtId="0" fontId="12" fillId="0" borderId="1">
      <alignment horizontal="left" vertical="distributed"/>
    </xf>
  </cellStyleXfs>
  <cellXfs count="171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0" fillId="3" borderId="0" xfId="0" applyFill="1"/>
    <xf numFmtId="0" fontId="1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6" fillId="0" borderId="1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6" fillId="4" borderId="23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left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16" fillId="3" borderId="0" xfId="0" applyFont="1" applyFill="1"/>
    <xf numFmtId="0" fontId="14" fillId="3" borderId="0" xfId="0" applyFont="1" applyFill="1"/>
    <xf numFmtId="0" fontId="6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left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vertical="center" wrapText="1"/>
    </xf>
    <xf numFmtId="0" fontId="8" fillId="5" borderId="31" xfId="0" applyFont="1" applyFill="1" applyBorder="1" applyAlignment="1">
      <alignment vertical="center" wrapText="1"/>
    </xf>
    <xf numFmtId="0" fontId="8" fillId="5" borderId="33" xfId="0" applyFont="1" applyFill="1" applyBorder="1" applyAlignment="1">
      <alignment vertical="center" wrapText="1"/>
    </xf>
    <xf numFmtId="0" fontId="8" fillId="5" borderId="34" xfId="0" applyFont="1" applyFill="1" applyBorder="1" applyAlignment="1">
      <alignment vertical="center" wrapText="1"/>
    </xf>
    <xf numFmtId="0" fontId="8" fillId="5" borderId="35" xfId="0" applyFont="1" applyFill="1" applyBorder="1" applyAlignment="1">
      <alignment vertical="center" wrapText="1"/>
    </xf>
    <xf numFmtId="0" fontId="6" fillId="5" borderId="36" xfId="0" applyFont="1" applyFill="1" applyBorder="1" applyAlignment="1">
      <alignment horizontal="left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vertical="center" wrapText="1"/>
    </xf>
    <xf numFmtId="0" fontId="8" fillId="5" borderId="20" xfId="0" applyFont="1" applyFill="1" applyBorder="1" applyAlignment="1">
      <alignment vertical="center" wrapText="1"/>
    </xf>
    <xf numFmtId="0" fontId="8" fillId="5" borderId="39" xfId="0" applyFont="1" applyFill="1" applyBorder="1" applyAlignment="1">
      <alignment vertical="center" wrapText="1"/>
    </xf>
    <xf numFmtId="0" fontId="8" fillId="5" borderId="40" xfId="0" applyFont="1" applyFill="1" applyBorder="1" applyAlignment="1">
      <alignment vertical="center" wrapText="1"/>
    </xf>
    <xf numFmtId="0" fontId="8" fillId="5" borderId="1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5" borderId="38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0" fillId="3" borderId="39" xfId="0" applyFont="1" applyFill="1" applyBorder="1" applyAlignment="1">
      <alignment horizontal="center" vertical="center" wrapText="1"/>
    </xf>
    <xf numFmtId="0" fontId="20" fillId="3" borderId="38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4" borderId="54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44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left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left" vertical="center" wrapText="1"/>
    </xf>
    <xf numFmtId="0" fontId="7" fillId="3" borderId="55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55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8" fillId="0" borderId="58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5" borderId="32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0" fillId="4" borderId="49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22" fillId="0" borderId="59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5" borderId="60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0" fillId="0" borderId="51" xfId="0" applyFont="1" applyFill="1" applyBorder="1" applyAlignment="1">
      <alignment horizontal="center" vertical="center" wrapText="1"/>
    </xf>
    <xf numFmtId="0" fontId="21" fillId="0" borderId="5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top" wrapText="1"/>
    </xf>
    <xf numFmtId="0" fontId="6" fillId="0" borderId="48" xfId="0" applyFont="1" applyFill="1" applyBorder="1" applyAlignment="1">
      <alignment horizontal="center" vertical="top" wrapText="1"/>
    </xf>
    <xf numFmtId="0" fontId="6" fillId="0" borderId="49" xfId="0" applyFont="1" applyFill="1" applyBorder="1" applyAlignment="1">
      <alignment horizontal="center" vertical="top" wrapText="1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 wrapText="1"/>
    </xf>
    <xf numFmtId="0" fontId="21" fillId="0" borderId="50" xfId="0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</cellXfs>
  <cellStyles count="7">
    <cellStyle name="S11" xfId="1"/>
    <cellStyle name="S13" xfId="2"/>
    <cellStyle name="Обычный" xfId="0" builtinId="0"/>
    <cellStyle name="Обычный 2" xfId="3"/>
    <cellStyle name="Обычный 3" xfId="4"/>
    <cellStyle name="Примечание 2" xfId="5"/>
    <cellStyle name="Стиль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tabSelected="1" view="pageBreakPreview" zoomScale="64" zoomScaleNormal="64" zoomScaleSheetLayoutView="64" workbookViewId="0">
      <pane ySplit="5" topLeftCell="A15" activePane="bottomLeft" state="frozen"/>
      <selection pane="bottomLeft" activeCell="M27" sqref="M27"/>
    </sheetView>
  </sheetViews>
  <sheetFormatPr defaultColWidth="8.7109375" defaultRowHeight="15" x14ac:dyDescent="0.25"/>
  <cols>
    <col min="1" max="1" width="15" style="1" customWidth="1"/>
    <col min="2" max="2" width="12.28515625" style="1" customWidth="1"/>
    <col min="3" max="3" width="41.85546875" style="1" customWidth="1"/>
    <col min="4" max="4" width="13.28515625" style="1" customWidth="1"/>
    <col min="5" max="5" width="8.42578125" style="21" customWidth="1"/>
    <col min="6" max="6" width="11.28515625" style="1" customWidth="1"/>
    <col min="7" max="7" width="10.85546875" style="1" customWidth="1"/>
    <col min="8" max="8" width="13" style="1" customWidth="1"/>
    <col min="9" max="9" width="8.85546875" style="1" customWidth="1"/>
    <col min="10" max="10" width="11.28515625" style="1" customWidth="1"/>
    <col min="11" max="11" width="10.7109375" style="1" customWidth="1"/>
    <col min="12" max="12" width="11.5703125" style="1" customWidth="1"/>
    <col min="13" max="13" width="9" style="1" customWidth="1"/>
    <col min="14" max="14" width="10.28515625" style="1" customWidth="1"/>
    <col min="15" max="15" width="9.7109375" style="1" customWidth="1"/>
    <col min="16" max="16" width="13" style="1" customWidth="1"/>
    <col min="17" max="17" width="8.42578125" style="1" customWidth="1"/>
    <col min="18" max="19" width="11.85546875" style="1" customWidth="1"/>
    <col min="20" max="20" width="14.140625" style="1" customWidth="1"/>
    <col min="21" max="21" width="12.5703125" style="1" customWidth="1"/>
    <col min="22" max="22" width="12.7109375" style="1" customWidth="1"/>
    <col min="23" max="16384" width="8.7109375" style="1"/>
  </cols>
  <sheetData>
    <row r="1" spans="1:25" ht="30" customHeight="1" x14ac:dyDescent="0.25">
      <c r="A1" s="141" t="s">
        <v>83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</row>
    <row r="2" spans="1:25" ht="19.5" customHeight="1" x14ac:dyDescent="0.25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</row>
    <row r="3" spans="1:25" ht="28.5" customHeight="1" thickBot="1" x14ac:dyDescent="0.3">
      <c r="A3" s="2"/>
      <c r="B3" s="141" t="s">
        <v>18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</row>
    <row r="4" spans="1:25" ht="20.25" customHeight="1" x14ac:dyDescent="0.25">
      <c r="A4" s="144" t="s">
        <v>1</v>
      </c>
      <c r="B4" s="156" t="s">
        <v>17</v>
      </c>
      <c r="C4" s="158" t="s">
        <v>20</v>
      </c>
      <c r="D4" s="146" t="s">
        <v>2</v>
      </c>
      <c r="E4" s="147"/>
      <c r="F4" s="147"/>
      <c r="G4" s="148"/>
      <c r="H4" s="149" t="s">
        <v>3</v>
      </c>
      <c r="I4" s="147"/>
      <c r="J4" s="147"/>
      <c r="K4" s="148"/>
      <c r="L4" s="149" t="s">
        <v>4</v>
      </c>
      <c r="M4" s="147"/>
      <c r="N4" s="147"/>
      <c r="O4" s="148"/>
      <c r="P4" s="149" t="s">
        <v>5</v>
      </c>
      <c r="Q4" s="147"/>
      <c r="R4" s="147"/>
      <c r="S4" s="150"/>
      <c r="T4" s="151" t="s">
        <v>6</v>
      </c>
      <c r="U4" s="152"/>
      <c r="V4" s="142" t="s">
        <v>7</v>
      </c>
    </row>
    <row r="5" spans="1:25" ht="131.25" customHeight="1" thickBot="1" x14ac:dyDescent="0.3">
      <c r="A5" s="145"/>
      <c r="B5" s="157"/>
      <c r="C5" s="159"/>
      <c r="D5" s="3" t="s">
        <v>8</v>
      </c>
      <c r="E5" s="20" t="s">
        <v>9</v>
      </c>
      <c r="F5" s="4" t="s">
        <v>10</v>
      </c>
      <c r="G5" s="5" t="s">
        <v>11</v>
      </c>
      <c r="H5" s="6" t="s">
        <v>8</v>
      </c>
      <c r="I5" s="11" t="s">
        <v>9</v>
      </c>
      <c r="J5" s="12" t="s">
        <v>10</v>
      </c>
      <c r="K5" s="13" t="s">
        <v>11</v>
      </c>
      <c r="L5" s="14" t="s">
        <v>8</v>
      </c>
      <c r="M5" s="6" t="s">
        <v>9</v>
      </c>
      <c r="N5" s="13" t="s">
        <v>10</v>
      </c>
      <c r="O5" s="13" t="s">
        <v>11</v>
      </c>
      <c r="P5" s="14" t="s">
        <v>8</v>
      </c>
      <c r="Q5" s="6" t="s">
        <v>9</v>
      </c>
      <c r="R5" s="13" t="s">
        <v>10</v>
      </c>
      <c r="S5" s="13" t="s">
        <v>11</v>
      </c>
      <c r="T5" s="17" t="s">
        <v>10</v>
      </c>
      <c r="U5" s="4" t="s">
        <v>11</v>
      </c>
      <c r="V5" s="143"/>
    </row>
    <row r="6" spans="1:25" ht="18" customHeight="1" x14ac:dyDescent="0.25">
      <c r="A6" s="153" t="s">
        <v>19</v>
      </c>
      <c r="B6" s="44"/>
      <c r="C6" s="45" t="s">
        <v>12</v>
      </c>
      <c r="D6" s="46"/>
      <c r="E6" s="47"/>
      <c r="F6" s="48"/>
      <c r="G6" s="49"/>
      <c r="H6" s="50"/>
      <c r="I6" s="48"/>
      <c r="J6" s="51"/>
      <c r="K6" s="49"/>
      <c r="L6" s="50"/>
      <c r="M6" s="48"/>
      <c r="N6" s="48"/>
      <c r="O6" s="52"/>
      <c r="P6" s="50"/>
      <c r="Q6" s="48"/>
      <c r="R6" s="48"/>
      <c r="S6" s="52"/>
      <c r="T6" s="51"/>
      <c r="U6" s="48"/>
      <c r="V6" s="52"/>
      <c r="W6" s="22"/>
      <c r="Y6" s="22"/>
    </row>
    <row r="7" spans="1:25" ht="50.25" customHeight="1" thickBot="1" x14ac:dyDescent="0.35">
      <c r="A7" s="154"/>
      <c r="B7" s="106"/>
      <c r="C7" s="107" t="s">
        <v>42</v>
      </c>
      <c r="D7" s="108"/>
      <c r="E7" s="109"/>
      <c r="F7" s="110"/>
      <c r="G7" s="111"/>
      <c r="H7" s="112"/>
      <c r="I7" s="110"/>
      <c r="J7" s="113"/>
      <c r="K7" s="111"/>
      <c r="L7" s="112"/>
      <c r="M7" s="110"/>
      <c r="N7" s="110"/>
      <c r="O7" s="114"/>
      <c r="P7" s="112"/>
      <c r="Q7" s="110"/>
      <c r="R7" s="110"/>
      <c r="S7" s="114"/>
      <c r="T7" s="113"/>
      <c r="U7" s="110"/>
      <c r="V7" s="114"/>
      <c r="W7" s="24"/>
    </row>
    <row r="8" spans="1:25" ht="23.1" customHeight="1" x14ac:dyDescent="0.25">
      <c r="A8" s="154"/>
      <c r="B8" s="160" t="s">
        <v>21</v>
      </c>
      <c r="C8" s="162" t="s">
        <v>22</v>
      </c>
      <c r="D8" s="115" t="s">
        <v>49</v>
      </c>
      <c r="E8" s="116">
        <f t="shared" ref="E8:E20" si="0">F8+G8</f>
        <v>17</v>
      </c>
      <c r="F8" s="117">
        <v>14</v>
      </c>
      <c r="G8" s="117">
        <v>3</v>
      </c>
      <c r="H8" s="115" t="s">
        <v>38</v>
      </c>
      <c r="I8" s="116">
        <f t="shared" ref="I8:I20" si="1">J8+K8</f>
        <v>25</v>
      </c>
      <c r="J8" s="117">
        <v>22</v>
      </c>
      <c r="K8" s="117">
        <v>3</v>
      </c>
      <c r="L8" s="115" t="s">
        <v>39</v>
      </c>
      <c r="M8" s="116">
        <f t="shared" ref="M8:M20" si="2">N8+O8</f>
        <v>22</v>
      </c>
      <c r="N8" s="117">
        <v>22</v>
      </c>
      <c r="O8" s="118">
        <v>0</v>
      </c>
      <c r="P8" s="115" t="s">
        <v>43</v>
      </c>
      <c r="Q8" s="116">
        <f t="shared" ref="Q8:Q20" si="3">R8+S8</f>
        <v>22</v>
      </c>
      <c r="R8" s="117">
        <v>21</v>
      </c>
      <c r="S8" s="118">
        <v>1</v>
      </c>
      <c r="T8" s="119">
        <f t="shared" ref="T8:T20" si="4">F8+J8+N8+R8</f>
        <v>79</v>
      </c>
      <c r="U8" s="120">
        <f t="shared" ref="U8:U20" si="5">+S8+O8+K8+G8</f>
        <v>7</v>
      </c>
      <c r="V8" s="121">
        <f t="shared" ref="V8:V20" si="6">T8+U8</f>
        <v>86</v>
      </c>
    </row>
    <row r="9" spans="1:25" ht="23.1" customHeight="1" thickBot="1" x14ac:dyDescent="0.3">
      <c r="A9" s="154"/>
      <c r="B9" s="161"/>
      <c r="C9" s="163"/>
      <c r="D9" s="123" t="s">
        <v>56</v>
      </c>
      <c r="E9" s="122">
        <f t="shared" si="0"/>
        <v>1</v>
      </c>
      <c r="F9" s="126">
        <v>0</v>
      </c>
      <c r="G9" s="127">
        <v>1</v>
      </c>
      <c r="H9" s="123" t="s">
        <v>59</v>
      </c>
      <c r="I9" s="122">
        <f t="shared" si="1"/>
        <v>2</v>
      </c>
      <c r="J9" s="126">
        <v>0</v>
      </c>
      <c r="K9" s="127">
        <v>2</v>
      </c>
      <c r="L9" s="123" t="s">
        <v>67</v>
      </c>
      <c r="M9" s="122">
        <f t="shared" si="2"/>
        <v>4</v>
      </c>
      <c r="N9" s="126">
        <v>0</v>
      </c>
      <c r="O9" s="127">
        <v>4</v>
      </c>
      <c r="P9" s="123"/>
      <c r="Q9" s="122">
        <f t="shared" si="3"/>
        <v>0</v>
      </c>
      <c r="R9" s="126"/>
      <c r="S9" s="127"/>
      <c r="T9" s="102">
        <f t="shared" si="4"/>
        <v>0</v>
      </c>
      <c r="U9" s="103">
        <f t="shared" si="5"/>
        <v>7</v>
      </c>
      <c r="V9" s="104">
        <f t="shared" si="6"/>
        <v>7</v>
      </c>
    </row>
    <row r="10" spans="1:25" ht="23.1" customHeight="1" x14ac:dyDescent="0.25">
      <c r="A10" s="154"/>
      <c r="B10" s="170" t="s">
        <v>64</v>
      </c>
      <c r="C10" s="164" t="s">
        <v>65</v>
      </c>
      <c r="D10" s="130" t="s">
        <v>61</v>
      </c>
      <c r="E10" s="116">
        <f t="shared" si="0"/>
        <v>13</v>
      </c>
      <c r="F10" s="117">
        <v>0</v>
      </c>
      <c r="G10" s="118">
        <v>13</v>
      </c>
      <c r="H10" s="130" t="s">
        <v>70</v>
      </c>
      <c r="I10" s="116">
        <f t="shared" si="1"/>
        <v>23</v>
      </c>
      <c r="J10" s="117">
        <v>0</v>
      </c>
      <c r="K10" s="118">
        <v>23</v>
      </c>
      <c r="L10" s="130"/>
      <c r="M10" s="116"/>
      <c r="N10" s="131"/>
      <c r="O10" s="118"/>
      <c r="P10" s="130"/>
      <c r="Q10" s="116"/>
      <c r="R10" s="131"/>
      <c r="S10" s="118"/>
      <c r="T10" s="128">
        <f>F131</f>
        <v>0</v>
      </c>
      <c r="U10" s="95">
        <f>G10+K10</f>
        <v>36</v>
      </c>
      <c r="V10" s="95">
        <f t="shared" si="6"/>
        <v>36</v>
      </c>
    </row>
    <row r="11" spans="1:25" ht="84.75" customHeight="1" thickBot="1" x14ac:dyDescent="0.3">
      <c r="A11" s="154"/>
      <c r="B11" s="167"/>
      <c r="C11" s="165"/>
      <c r="D11" s="132" t="s">
        <v>72</v>
      </c>
      <c r="E11" s="122">
        <f t="shared" si="0"/>
        <v>2</v>
      </c>
      <c r="F11" s="126">
        <v>0</v>
      </c>
      <c r="G11" s="127">
        <v>2</v>
      </c>
      <c r="H11" s="132"/>
      <c r="I11" s="122">
        <f t="shared" si="1"/>
        <v>0</v>
      </c>
      <c r="J11" s="126"/>
      <c r="K11" s="127"/>
      <c r="L11" s="132"/>
      <c r="M11" s="133">
        <f t="shared" si="2"/>
        <v>0</v>
      </c>
      <c r="N11" s="134">
        <v>0</v>
      </c>
      <c r="O11" s="78">
        <v>0</v>
      </c>
      <c r="P11" s="132"/>
      <c r="Q11" s="133"/>
      <c r="R11" s="134">
        <v>0</v>
      </c>
      <c r="S11" s="78"/>
      <c r="T11" s="129">
        <f>F11+J11+N11+R11</f>
        <v>0</v>
      </c>
      <c r="U11" s="67">
        <f>G11+K11+O11+S11</f>
        <v>2</v>
      </c>
      <c r="V11" s="68">
        <f t="shared" si="6"/>
        <v>2</v>
      </c>
    </row>
    <row r="12" spans="1:25" ht="39" customHeight="1" x14ac:dyDescent="0.25">
      <c r="A12" s="154"/>
      <c r="B12" s="166" t="s">
        <v>24</v>
      </c>
      <c r="C12" s="168" t="s">
        <v>63</v>
      </c>
      <c r="D12" s="69" t="s">
        <v>74</v>
      </c>
      <c r="E12" s="70">
        <f t="shared" si="0"/>
        <v>23</v>
      </c>
      <c r="F12" s="71">
        <v>19</v>
      </c>
      <c r="G12" s="72">
        <v>4</v>
      </c>
      <c r="H12" s="69" t="s">
        <v>52</v>
      </c>
      <c r="I12" s="70">
        <f t="shared" si="1"/>
        <v>20</v>
      </c>
      <c r="J12" s="71">
        <v>16</v>
      </c>
      <c r="K12" s="72">
        <v>4</v>
      </c>
      <c r="L12" s="69" t="s">
        <v>68</v>
      </c>
      <c r="M12" s="70">
        <f t="shared" si="2"/>
        <v>33</v>
      </c>
      <c r="N12" s="71">
        <v>25</v>
      </c>
      <c r="O12" s="72">
        <v>8</v>
      </c>
      <c r="P12" s="69" t="s">
        <v>57</v>
      </c>
      <c r="Q12" s="70">
        <f t="shared" si="3"/>
        <v>21</v>
      </c>
      <c r="R12" s="71">
        <v>21</v>
      </c>
      <c r="S12" s="72">
        <v>0</v>
      </c>
      <c r="T12" s="73">
        <f t="shared" si="4"/>
        <v>81</v>
      </c>
      <c r="U12" s="74">
        <f t="shared" si="5"/>
        <v>16</v>
      </c>
      <c r="V12" s="75">
        <f t="shared" si="6"/>
        <v>97</v>
      </c>
    </row>
    <row r="13" spans="1:25" ht="39" customHeight="1" x14ac:dyDescent="0.25">
      <c r="A13" s="154"/>
      <c r="B13" s="166"/>
      <c r="C13" s="168"/>
      <c r="D13" s="61"/>
      <c r="E13" s="64">
        <f t="shared" si="0"/>
        <v>0</v>
      </c>
      <c r="F13" s="10"/>
      <c r="G13" s="16"/>
      <c r="H13" s="61" t="s">
        <v>55</v>
      </c>
      <c r="I13" s="64">
        <f t="shared" si="1"/>
        <v>1</v>
      </c>
      <c r="J13" s="10">
        <v>0</v>
      </c>
      <c r="K13" s="16">
        <v>1</v>
      </c>
      <c r="L13" s="61" t="s">
        <v>60</v>
      </c>
      <c r="M13" s="64">
        <f t="shared" si="2"/>
        <v>6</v>
      </c>
      <c r="N13" s="10">
        <v>5</v>
      </c>
      <c r="O13" s="18">
        <v>1</v>
      </c>
      <c r="P13" s="61"/>
      <c r="Q13" s="64"/>
      <c r="R13" s="10"/>
      <c r="S13" s="16"/>
      <c r="T13" s="41">
        <f t="shared" si="4"/>
        <v>5</v>
      </c>
      <c r="U13" s="42">
        <f t="shared" si="5"/>
        <v>2</v>
      </c>
      <c r="V13" s="43">
        <f t="shared" si="6"/>
        <v>7</v>
      </c>
    </row>
    <row r="14" spans="1:25" ht="36" customHeight="1" x14ac:dyDescent="0.25">
      <c r="A14" s="154"/>
      <c r="B14" s="166"/>
      <c r="C14" s="168"/>
      <c r="D14" s="61"/>
      <c r="E14" s="64">
        <f t="shared" si="0"/>
        <v>0</v>
      </c>
      <c r="F14" s="10">
        <v>0</v>
      </c>
      <c r="G14" s="16">
        <v>0</v>
      </c>
      <c r="H14" s="61" t="s">
        <v>53</v>
      </c>
      <c r="I14" s="64">
        <f t="shared" si="1"/>
        <v>23</v>
      </c>
      <c r="J14" s="10">
        <v>18</v>
      </c>
      <c r="K14" s="16">
        <v>5</v>
      </c>
      <c r="L14" s="61"/>
      <c r="M14" s="64">
        <f t="shared" si="2"/>
        <v>0</v>
      </c>
      <c r="N14" s="10"/>
      <c r="O14" s="18"/>
      <c r="P14" s="61" t="s">
        <v>58</v>
      </c>
      <c r="Q14" s="64">
        <f t="shared" si="3"/>
        <v>18</v>
      </c>
      <c r="R14" s="10">
        <v>6</v>
      </c>
      <c r="S14" s="16">
        <v>12</v>
      </c>
      <c r="T14" s="41">
        <f t="shared" si="4"/>
        <v>24</v>
      </c>
      <c r="U14" s="42">
        <f t="shared" si="5"/>
        <v>17</v>
      </c>
      <c r="V14" s="43">
        <f t="shared" si="6"/>
        <v>41</v>
      </c>
    </row>
    <row r="15" spans="1:25" ht="36" customHeight="1" thickBot="1" x14ac:dyDescent="0.3">
      <c r="A15" s="154"/>
      <c r="B15" s="167"/>
      <c r="C15" s="169"/>
      <c r="D15" s="62" t="s">
        <v>73</v>
      </c>
      <c r="E15" s="76">
        <f t="shared" si="0"/>
        <v>1</v>
      </c>
      <c r="F15" s="26"/>
      <c r="G15" s="77">
        <v>1</v>
      </c>
      <c r="H15" s="62"/>
      <c r="I15" s="76">
        <f t="shared" si="1"/>
        <v>0</v>
      </c>
      <c r="J15" s="26">
        <v>0</v>
      </c>
      <c r="K15" s="27">
        <v>0</v>
      </c>
      <c r="L15" s="62" t="s">
        <v>69</v>
      </c>
      <c r="M15" s="76">
        <f t="shared" si="2"/>
        <v>10</v>
      </c>
      <c r="N15" s="26">
        <v>5</v>
      </c>
      <c r="O15" s="78">
        <v>5</v>
      </c>
      <c r="P15" s="62"/>
      <c r="Q15" s="76">
        <f t="shared" si="3"/>
        <v>0</v>
      </c>
      <c r="R15" s="26"/>
      <c r="S15" s="27"/>
      <c r="T15" s="79">
        <f t="shared" si="4"/>
        <v>5</v>
      </c>
      <c r="U15" s="80">
        <f t="shared" si="5"/>
        <v>6</v>
      </c>
      <c r="V15" s="81">
        <f t="shared" si="6"/>
        <v>11</v>
      </c>
    </row>
    <row r="16" spans="1:25" ht="23.1" customHeight="1" x14ac:dyDescent="0.25">
      <c r="A16" s="154"/>
      <c r="B16" s="139" t="s">
        <v>26</v>
      </c>
      <c r="C16" s="140" t="s">
        <v>27</v>
      </c>
      <c r="D16" s="82" t="s">
        <v>50</v>
      </c>
      <c r="E16" s="83">
        <f t="shared" si="0"/>
        <v>25</v>
      </c>
      <c r="F16" s="84">
        <v>25</v>
      </c>
      <c r="G16" s="85">
        <v>0</v>
      </c>
      <c r="H16" s="82" t="s">
        <v>30</v>
      </c>
      <c r="I16" s="83">
        <f t="shared" si="1"/>
        <v>20</v>
      </c>
      <c r="J16" s="84">
        <v>20</v>
      </c>
      <c r="K16" s="85">
        <v>0</v>
      </c>
      <c r="L16" s="82" t="s">
        <v>31</v>
      </c>
      <c r="M16" s="83">
        <f t="shared" si="2"/>
        <v>28</v>
      </c>
      <c r="N16" s="84">
        <v>23</v>
      </c>
      <c r="O16" s="86">
        <v>5</v>
      </c>
      <c r="P16" s="82" t="s">
        <v>44</v>
      </c>
      <c r="Q16" s="83">
        <f t="shared" si="3"/>
        <v>28</v>
      </c>
      <c r="R16" s="84">
        <v>21</v>
      </c>
      <c r="S16" s="85">
        <v>7</v>
      </c>
      <c r="T16" s="87">
        <f t="shared" si="4"/>
        <v>89</v>
      </c>
      <c r="U16" s="88">
        <f t="shared" si="5"/>
        <v>12</v>
      </c>
      <c r="V16" s="89">
        <f t="shared" si="6"/>
        <v>101</v>
      </c>
    </row>
    <row r="17" spans="1:27" ht="23.1" customHeight="1" x14ac:dyDescent="0.25">
      <c r="A17" s="154"/>
      <c r="B17" s="139"/>
      <c r="C17" s="140"/>
      <c r="D17" s="90" t="s">
        <v>75</v>
      </c>
      <c r="E17" s="91">
        <f t="shared" si="0"/>
        <v>22</v>
      </c>
      <c r="F17" s="92">
        <v>5</v>
      </c>
      <c r="G17" s="93">
        <v>17</v>
      </c>
      <c r="H17" s="90" t="s">
        <v>54</v>
      </c>
      <c r="I17" s="91">
        <f t="shared" si="1"/>
        <v>22</v>
      </c>
      <c r="J17" s="92">
        <v>21</v>
      </c>
      <c r="K17" s="93">
        <v>1</v>
      </c>
      <c r="L17" s="90" t="s">
        <v>32</v>
      </c>
      <c r="M17" s="91">
        <f t="shared" si="2"/>
        <v>31</v>
      </c>
      <c r="N17" s="92">
        <v>26</v>
      </c>
      <c r="O17" s="85">
        <v>5</v>
      </c>
      <c r="P17" s="90" t="s">
        <v>45</v>
      </c>
      <c r="Q17" s="91">
        <f t="shared" si="3"/>
        <v>26</v>
      </c>
      <c r="R17" s="92">
        <v>22</v>
      </c>
      <c r="S17" s="93">
        <v>4</v>
      </c>
      <c r="T17" s="94">
        <f t="shared" si="4"/>
        <v>74</v>
      </c>
      <c r="U17" s="95">
        <f t="shared" si="5"/>
        <v>27</v>
      </c>
      <c r="V17" s="96">
        <f t="shared" si="6"/>
        <v>101</v>
      </c>
    </row>
    <row r="18" spans="1:27" ht="23.1" customHeight="1" x14ac:dyDescent="0.25">
      <c r="A18" s="154"/>
      <c r="B18" s="139"/>
      <c r="C18" s="140"/>
      <c r="D18" s="90" t="s">
        <v>71</v>
      </c>
      <c r="E18" s="91">
        <f t="shared" si="0"/>
        <v>23</v>
      </c>
      <c r="F18" s="92">
        <v>0</v>
      </c>
      <c r="G18" s="93">
        <v>23</v>
      </c>
      <c r="H18" s="90"/>
      <c r="I18" s="91">
        <f t="shared" si="1"/>
        <v>0</v>
      </c>
      <c r="J18" s="92"/>
      <c r="K18" s="93">
        <v>0</v>
      </c>
      <c r="L18" s="90"/>
      <c r="M18" s="91">
        <f t="shared" si="2"/>
        <v>0</v>
      </c>
      <c r="N18" s="92"/>
      <c r="O18" s="85"/>
      <c r="P18" s="90"/>
      <c r="Q18" s="91">
        <f t="shared" si="3"/>
        <v>0</v>
      </c>
      <c r="R18" s="92"/>
      <c r="S18" s="93"/>
      <c r="T18" s="94">
        <f t="shared" si="4"/>
        <v>0</v>
      </c>
      <c r="U18" s="95">
        <f t="shared" si="5"/>
        <v>23</v>
      </c>
      <c r="V18" s="96">
        <f t="shared" si="6"/>
        <v>23</v>
      </c>
    </row>
    <row r="19" spans="1:27" ht="23.1" customHeight="1" thickBot="1" x14ac:dyDescent="0.3">
      <c r="A19" s="154"/>
      <c r="B19" s="139"/>
      <c r="C19" s="140"/>
      <c r="D19" s="97" t="s">
        <v>76</v>
      </c>
      <c r="E19" s="98">
        <f t="shared" si="0"/>
        <v>14</v>
      </c>
      <c r="F19" s="99">
        <v>0</v>
      </c>
      <c r="G19" s="100">
        <v>14</v>
      </c>
      <c r="H19" s="97" t="s">
        <v>77</v>
      </c>
      <c r="I19" s="98">
        <f t="shared" si="1"/>
        <v>12</v>
      </c>
      <c r="J19" s="99">
        <v>0</v>
      </c>
      <c r="K19" s="100">
        <v>12</v>
      </c>
      <c r="L19" s="97" t="s">
        <v>78</v>
      </c>
      <c r="M19" s="98">
        <f t="shared" si="2"/>
        <v>16</v>
      </c>
      <c r="N19" s="99"/>
      <c r="O19" s="101">
        <v>16</v>
      </c>
      <c r="P19" s="97"/>
      <c r="Q19" s="98">
        <f t="shared" si="3"/>
        <v>0</v>
      </c>
      <c r="R19" s="99"/>
      <c r="S19" s="100"/>
      <c r="T19" s="102">
        <f t="shared" si="4"/>
        <v>0</v>
      </c>
      <c r="U19" s="103">
        <f t="shared" si="5"/>
        <v>42</v>
      </c>
      <c r="V19" s="104">
        <f t="shared" si="6"/>
        <v>42</v>
      </c>
    </row>
    <row r="20" spans="1:27" ht="34.5" customHeight="1" thickBot="1" x14ac:dyDescent="0.3">
      <c r="A20" s="154"/>
      <c r="B20" s="124" t="s">
        <v>28</v>
      </c>
      <c r="C20" s="125" t="s">
        <v>29</v>
      </c>
      <c r="D20" s="69" t="s">
        <v>51</v>
      </c>
      <c r="E20" s="70">
        <f t="shared" si="0"/>
        <v>18</v>
      </c>
      <c r="F20" s="71">
        <v>14</v>
      </c>
      <c r="G20" s="72">
        <v>4</v>
      </c>
      <c r="H20" s="69" t="s">
        <v>33</v>
      </c>
      <c r="I20" s="70">
        <f t="shared" si="1"/>
        <v>22</v>
      </c>
      <c r="J20" s="71">
        <v>22</v>
      </c>
      <c r="K20" s="72">
        <v>0</v>
      </c>
      <c r="L20" s="69" t="s">
        <v>34</v>
      </c>
      <c r="M20" s="70">
        <f t="shared" si="2"/>
        <v>17</v>
      </c>
      <c r="N20" s="71">
        <v>17</v>
      </c>
      <c r="O20" s="72">
        <v>0</v>
      </c>
      <c r="P20" s="69" t="s">
        <v>46</v>
      </c>
      <c r="Q20" s="70">
        <f t="shared" si="3"/>
        <v>15</v>
      </c>
      <c r="R20" s="105">
        <v>14</v>
      </c>
      <c r="S20" s="72">
        <v>1</v>
      </c>
      <c r="T20" s="73">
        <f t="shared" si="4"/>
        <v>67</v>
      </c>
      <c r="U20" s="74">
        <f t="shared" si="5"/>
        <v>5</v>
      </c>
      <c r="V20" s="75">
        <f t="shared" si="6"/>
        <v>72</v>
      </c>
    </row>
    <row r="21" spans="1:27" ht="21.75" customHeight="1" thickBot="1" x14ac:dyDescent="0.3">
      <c r="A21" s="154"/>
      <c r="B21" s="31"/>
      <c r="C21" s="33" t="s">
        <v>13</v>
      </c>
      <c r="D21" s="33"/>
      <c r="E21" s="34">
        <f>SUM(E8:E20)</f>
        <v>159</v>
      </c>
      <c r="F21" s="34">
        <f>SUM(F8:F20)</f>
        <v>77</v>
      </c>
      <c r="G21" s="34">
        <f>SUM(G8:G20)</f>
        <v>82</v>
      </c>
      <c r="H21" s="36"/>
      <c r="I21" s="34">
        <f>SUM(I8:I20)</f>
        <v>170</v>
      </c>
      <c r="J21" s="34">
        <f>SUM(J8:J20)</f>
        <v>119</v>
      </c>
      <c r="K21" s="34">
        <f>SUM(K8:K20)</f>
        <v>51</v>
      </c>
      <c r="L21" s="36"/>
      <c r="M21" s="34">
        <f>SUM(M8:M20)</f>
        <v>167</v>
      </c>
      <c r="N21" s="34">
        <f>SUM(N8:N20)</f>
        <v>123</v>
      </c>
      <c r="O21" s="34">
        <f>SUM(O8:O20)</f>
        <v>44</v>
      </c>
      <c r="P21" s="36"/>
      <c r="Q21" s="34">
        <f t="shared" ref="Q21:V21" si="7">SUM(Q8:Q20)</f>
        <v>130</v>
      </c>
      <c r="R21" s="34">
        <f t="shared" si="7"/>
        <v>105</v>
      </c>
      <c r="S21" s="35">
        <f t="shared" si="7"/>
        <v>25</v>
      </c>
      <c r="T21" s="28">
        <f t="shared" si="7"/>
        <v>424</v>
      </c>
      <c r="U21" s="28">
        <f t="shared" si="7"/>
        <v>202</v>
      </c>
      <c r="V21" s="29">
        <f t="shared" si="7"/>
        <v>626</v>
      </c>
    </row>
    <row r="22" spans="1:27" s="21" customFormat="1" ht="21" x14ac:dyDescent="0.35">
      <c r="A22" s="154"/>
      <c r="B22" s="53"/>
      <c r="C22" s="54" t="s">
        <v>14</v>
      </c>
      <c r="D22" s="46"/>
      <c r="E22" s="55"/>
      <c r="F22" s="56"/>
      <c r="G22" s="57"/>
      <c r="H22" s="58"/>
      <c r="I22" s="56"/>
      <c r="J22" s="59"/>
      <c r="K22" s="60"/>
      <c r="L22" s="59"/>
      <c r="M22" s="56"/>
      <c r="N22" s="56"/>
      <c r="O22" s="57"/>
      <c r="P22" s="58"/>
      <c r="Q22" s="56"/>
      <c r="R22" s="56"/>
      <c r="S22" s="60"/>
      <c r="T22" s="59"/>
      <c r="U22" s="56"/>
      <c r="V22" s="56"/>
      <c r="W22" s="39"/>
      <c r="Y22" s="40"/>
      <c r="AA22" s="40"/>
    </row>
    <row r="23" spans="1:27" ht="41.25" customHeight="1" x14ac:dyDescent="0.3">
      <c r="A23" s="154"/>
      <c r="B23" s="7"/>
      <c r="C23" s="25" t="s">
        <v>42</v>
      </c>
      <c r="D23" s="135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7"/>
      <c r="W23" s="24"/>
      <c r="X23" s="23"/>
      <c r="Y23" s="23"/>
    </row>
    <row r="24" spans="1:27" ht="33.75" customHeight="1" x14ac:dyDescent="0.25">
      <c r="A24" s="154"/>
      <c r="B24" s="7" t="s">
        <v>35</v>
      </c>
      <c r="C24" s="30" t="s">
        <v>22</v>
      </c>
      <c r="D24" s="61"/>
      <c r="E24" s="64">
        <f>F24+G24</f>
        <v>0</v>
      </c>
      <c r="F24" s="10">
        <v>0</v>
      </c>
      <c r="G24" s="10">
        <v>0</v>
      </c>
      <c r="H24" s="61" t="s">
        <v>40</v>
      </c>
      <c r="I24" s="64">
        <f>J24+K24</f>
        <v>10</v>
      </c>
      <c r="J24" s="10">
        <v>10</v>
      </c>
      <c r="K24" s="10">
        <v>0</v>
      </c>
      <c r="L24" s="61" t="s">
        <v>41</v>
      </c>
      <c r="M24" s="64">
        <f>N24+O24</f>
        <v>9</v>
      </c>
      <c r="N24" s="10">
        <v>9</v>
      </c>
      <c r="O24" s="16">
        <v>0</v>
      </c>
      <c r="P24" s="61" t="s">
        <v>47</v>
      </c>
      <c r="Q24" s="64">
        <f>R24+S24</f>
        <v>7</v>
      </c>
      <c r="R24" s="10">
        <v>6</v>
      </c>
      <c r="S24" s="10">
        <v>1</v>
      </c>
      <c r="T24" s="9">
        <f t="shared" ref="T24:T31" si="8">F24+J24+N24+R24</f>
        <v>25</v>
      </c>
      <c r="U24" s="8">
        <f t="shared" ref="U24:U31" si="9">S24+O24+K24+G24</f>
        <v>1</v>
      </c>
      <c r="V24" s="15">
        <f>T24+U24</f>
        <v>26</v>
      </c>
    </row>
    <row r="25" spans="1:27" ht="45.75" customHeight="1" x14ac:dyDescent="0.25">
      <c r="A25" s="154"/>
      <c r="B25" s="7" t="s">
        <v>36</v>
      </c>
      <c r="C25" s="30" t="s">
        <v>23</v>
      </c>
      <c r="D25" s="61"/>
      <c r="E25" s="64">
        <f t="shared" ref="E25:E29" si="10">F25+G25</f>
        <v>0</v>
      </c>
      <c r="F25" s="10">
        <v>0</v>
      </c>
      <c r="G25" s="10">
        <v>0</v>
      </c>
      <c r="H25" s="61"/>
      <c r="I25" s="64">
        <f t="shared" ref="I25:I29" si="11">J25+K25</f>
        <v>0</v>
      </c>
      <c r="J25" s="10">
        <v>0</v>
      </c>
      <c r="K25" s="10">
        <v>0</v>
      </c>
      <c r="L25" s="61"/>
      <c r="M25" s="64">
        <f t="shared" ref="M25:M28" si="12">N25+O25</f>
        <v>0</v>
      </c>
      <c r="N25" s="10"/>
      <c r="O25" s="16"/>
      <c r="P25" s="61"/>
      <c r="Q25" s="64">
        <f t="shared" ref="Q25:Q29" si="13">R25+S25</f>
        <v>0</v>
      </c>
      <c r="R25" s="10"/>
      <c r="S25" s="10"/>
      <c r="T25" s="9">
        <f t="shared" si="8"/>
        <v>0</v>
      </c>
      <c r="U25" s="8">
        <f t="shared" si="9"/>
        <v>0</v>
      </c>
      <c r="V25" s="15">
        <f t="shared" ref="V25:V29" si="14">T25+U25</f>
        <v>0</v>
      </c>
    </row>
    <row r="26" spans="1:27" ht="83.25" customHeight="1" x14ac:dyDescent="0.25">
      <c r="A26" s="154"/>
      <c r="B26" s="7" t="s">
        <v>64</v>
      </c>
      <c r="C26" s="30" t="s">
        <v>65</v>
      </c>
      <c r="D26" s="61" t="s">
        <v>61</v>
      </c>
      <c r="E26" s="64">
        <f>G26+F26</f>
        <v>10</v>
      </c>
      <c r="F26" s="10">
        <v>0</v>
      </c>
      <c r="G26" s="10">
        <v>10</v>
      </c>
      <c r="H26" s="61" t="s">
        <v>79</v>
      </c>
      <c r="I26" s="64">
        <f t="shared" si="11"/>
        <v>9</v>
      </c>
      <c r="J26" s="10">
        <v>0</v>
      </c>
      <c r="K26" s="10">
        <v>9</v>
      </c>
      <c r="L26" s="61"/>
      <c r="M26" s="64">
        <v>0</v>
      </c>
      <c r="N26" s="10">
        <v>0</v>
      </c>
      <c r="O26" s="16">
        <v>0</v>
      </c>
      <c r="P26" s="61"/>
      <c r="Q26" s="64">
        <v>0</v>
      </c>
      <c r="R26" s="10">
        <v>0</v>
      </c>
      <c r="S26" s="10">
        <v>0</v>
      </c>
      <c r="T26" s="9">
        <f>F26+J26+N26+R26</f>
        <v>0</v>
      </c>
      <c r="U26" s="8">
        <f>G26+K26+O26+S26</f>
        <v>19</v>
      </c>
      <c r="V26" s="15">
        <f>T26+U26</f>
        <v>19</v>
      </c>
    </row>
    <row r="27" spans="1:27" ht="57.75" customHeight="1" x14ac:dyDescent="0.25">
      <c r="A27" s="154"/>
      <c r="B27" s="7" t="s">
        <v>37</v>
      </c>
      <c r="C27" s="30" t="s">
        <v>25</v>
      </c>
      <c r="D27" s="61"/>
      <c r="E27" s="64">
        <f t="shared" si="10"/>
        <v>0</v>
      </c>
      <c r="F27" s="10">
        <v>0</v>
      </c>
      <c r="G27" s="10">
        <v>0</v>
      </c>
      <c r="H27" s="61"/>
      <c r="I27" s="64">
        <f t="shared" si="11"/>
        <v>0</v>
      </c>
      <c r="J27" s="10">
        <v>0</v>
      </c>
      <c r="K27" s="10">
        <v>0</v>
      </c>
      <c r="L27" s="61"/>
      <c r="M27" s="64">
        <f t="shared" si="12"/>
        <v>0</v>
      </c>
      <c r="N27" s="10">
        <v>0</v>
      </c>
      <c r="O27" s="16">
        <v>0</v>
      </c>
      <c r="P27" s="61" t="s">
        <v>48</v>
      </c>
      <c r="Q27" s="64">
        <f t="shared" si="13"/>
        <v>11</v>
      </c>
      <c r="R27" s="10">
        <v>0</v>
      </c>
      <c r="S27" s="66">
        <v>11</v>
      </c>
      <c r="T27" s="9">
        <f t="shared" si="8"/>
        <v>0</v>
      </c>
      <c r="U27" s="8">
        <f t="shared" si="9"/>
        <v>11</v>
      </c>
      <c r="V27" s="15">
        <f t="shared" si="14"/>
        <v>11</v>
      </c>
    </row>
    <row r="28" spans="1:27" ht="42.95" customHeight="1" x14ac:dyDescent="0.25">
      <c r="A28" s="154"/>
      <c r="B28" s="7" t="s">
        <v>62</v>
      </c>
      <c r="C28" s="30" t="s">
        <v>29</v>
      </c>
      <c r="D28" s="61" t="s">
        <v>82</v>
      </c>
      <c r="E28" s="64">
        <f t="shared" si="10"/>
        <v>6</v>
      </c>
      <c r="F28" s="10">
        <v>0</v>
      </c>
      <c r="G28" s="10">
        <v>6</v>
      </c>
      <c r="H28" s="61" t="s">
        <v>80</v>
      </c>
      <c r="I28" s="64">
        <f t="shared" si="11"/>
        <v>6</v>
      </c>
      <c r="J28" s="10">
        <v>0</v>
      </c>
      <c r="K28" s="10">
        <v>6</v>
      </c>
      <c r="L28" s="65"/>
      <c r="M28" s="64">
        <f t="shared" si="12"/>
        <v>0</v>
      </c>
      <c r="N28" s="19">
        <v>0</v>
      </c>
      <c r="O28" s="15">
        <v>0</v>
      </c>
      <c r="P28" s="63"/>
      <c r="Q28" s="64">
        <f t="shared" si="13"/>
        <v>0</v>
      </c>
      <c r="R28" s="10">
        <v>0</v>
      </c>
      <c r="S28" s="10">
        <v>0</v>
      </c>
      <c r="T28" s="9">
        <f t="shared" si="8"/>
        <v>0</v>
      </c>
      <c r="U28" s="8">
        <f t="shared" si="9"/>
        <v>12</v>
      </c>
      <c r="V28" s="15">
        <f t="shared" si="14"/>
        <v>12</v>
      </c>
    </row>
    <row r="29" spans="1:27" ht="29.25" customHeight="1" thickBot="1" x14ac:dyDescent="0.3">
      <c r="A29" s="154"/>
      <c r="B29" s="7" t="s">
        <v>62</v>
      </c>
      <c r="C29" s="30" t="s">
        <v>29</v>
      </c>
      <c r="D29" s="61"/>
      <c r="E29" s="64">
        <f t="shared" si="10"/>
        <v>0</v>
      </c>
      <c r="F29" s="10">
        <v>0</v>
      </c>
      <c r="G29" s="10">
        <v>0</v>
      </c>
      <c r="H29" s="61" t="s">
        <v>81</v>
      </c>
      <c r="I29" s="64">
        <f t="shared" si="11"/>
        <v>7</v>
      </c>
      <c r="J29" s="10">
        <v>0</v>
      </c>
      <c r="K29" s="10">
        <v>7</v>
      </c>
      <c r="L29" s="65"/>
      <c r="M29" s="64">
        <f t="shared" ref="M29" si="15">N29+O29</f>
        <v>0</v>
      </c>
      <c r="N29" s="10">
        <v>0</v>
      </c>
      <c r="O29" s="15">
        <v>0</v>
      </c>
      <c r="P29" s="61"/>
      <c r="Q29" s="64">
        <f t="shared" si="13"/>
        <v>0</v>
      </c>
      <c r="R29" s="10"/>
      <c r="S29" s="10">
        <v>0</v>
      </c>
      <c r="T29" s="9">
        <f t="shared" si="8"/>
        <v>0</v>
      </c>
      <c r="U29" s="8">
        <f t="shared" si="9"/>
        <v>7</v>
      </c>
      <c r="V29" s="15">
        <f t="shared" si="14"/>
        <v>7</v>
      </c>
    </row>
    <row r="30" spans="1:27" ht="39.75" customHeight="1" thickBot="1" x14ac:dyDescent="0.3">
      <c r="A30" s="154"/>
      <c r="B30" s="31"/>
      <c r="C30" s="33" t="s">
        <v>15</v>
      </c>
      <c r="D30" s="33"/>
      <c r="E30" s="34">
        <f>SUM(E24:E29)</f>
        <v>16</v>
      </c>
      <c r="F30" s="34">
        <f>SUM(F24:F29)</f>
        <v>0</v>
      </c>
      <c r="G30" s="34">
        <f>SUM(G24:G29)</f>
        <v>16</v>
      </c>
      <c r="H30" s="36"/>
      <c r="I30" s="34">
        <f>SUM(I24:I29)</f>
        <v>32</v>
      </c>
      <c r="J30" s="34">
        <f>SUM(J24:J29)</f>
        <v>10</v>
      </c>
      <c r="K30" s="35">
        <f>SUM(K24:K29)</f>
        <v>22</v>
      </c>
      <c r="L30" s="36"/>
      <c r="M30" s="34">
        <f>SUM(M24:M29)</f>
        <v>9</v>
      </c>
      <c r="N30" s="34">
        <f>SUM(N24:N29)</f>
        <v>9</v>
      </c>
      <c r="O30" s="35">
        <f>SUM(O24:O29)</f>
        <v>0</v>
      </c>
      <c r="P30" s="29"/>
      <c r="Q30" s="34">
        <f>SUM(Q24:Q29)</f>
        <v>18</v>
      </c>
      <c r="R30" s="34">
        <f>SUM(R24:R29)</f>
        <v>6</v>
      </c>
      <c r="S30" s="34">
        <f>SUM(S24:S29)</f>
        <v>12</v>
      </c>
      <c r="T30" s="37">
        <f>T29+T28+T27+T25+T24</f>
        <v>25</v>
      </c>
      <c r="U30" s="37">
        <f>U24+U25+U26+U27+U28+U29</f>
        <v>50</v>
      </c>
      <c r="V30" s="37">
        <f>V24+V25+V26+V27+V28+V29</f>
        <v>75</v>
      </c>
    </row>
    <row r="31" spans="1:27" ht="44.25" customHeight="1" thickBot="1" x14ac:dyDescent="0.3">
      <c r="A31" s="155"/>
      <c r="B31" s="31"/>
      <c r="C31" s="32" t="s">
        <v>16</v>
      </c>
      <c r="D31" s="33"/>
      <c r="E31" s="34">
        <f>E30+E21</f>
        <v>175</v>
      </c>
      <c r="F31" s="34">
        <f>F30+F21</f>
        <v>77</v>
      </c>
      <c r="G31" s="35">
        <f>G30+G21</f>
        <v>98</v>
      </c>
      <c r="H31" s="36"/>
      <c r="I31" s="34">
        <f>I30+I21</f>
        <v>202</v>
      </c>
      <c r="J31" s="34">
        <f>J30+J21</f>
        <v>129</v>
      </c>
      <c r="K31" s="34">
        <f>K30+K21</f>
        <v>73</v>
      </c>
      <c r="L31" s="36"/>
      <c r="M31" s="34">
        <f>M30+M21</f>
        <v>176</v>
      </c>
      <c r="N31" s="34">
        <f>N30+N21</f>
        <v>132</v>
      </c>
      <c r="O31" s="34">
        <f>O30+O21</f>
        <v>44</v>
      </c>
      <c r="P31" s="36"/>
      <c r="Q31" s="34">
        <f>Q30+Q21</f>
        <v>148</v>
      </c>
      <c r="R31" s="34">
        <f>R30+R21</f>
        <v>111</v>
      </c>
      <c r="S31" s="34">
        <f>S30+S21</f>
        <v>37</v>
      </c>
      <c r="T31" s="37">
        <f t="shared" si="8"/>
        <v>449</v>
      </c>
      <c r="U31" s="38">
        <f t="shared" si="9"/>
        <v>252</v>
      </c>
      <c r="V31" s="35">
        <f t="shared" ref="V31" si="16">T31+U31</f>
        <v>701</v>
      </c>
    </row>
    <row r="34" spans="2:22" ht="39.75" customHeight="1" x14ac:dyDescent="0.25">
      <c r="B34" s="138" t="s">
        <v>66</v>
      </c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</row>
  </sheetData>
  <mergeCells count="23">
    <mergeCell ref="C4:C5"/>
    <mergeCell ref="B8:B9"/>
    <mergeCell ref="C8:C9"/>
    <mergeCell ref="C10:C11"/>
    <mergeCell ref="B12:B15"/>
    <mergeCell ref="C12:C15"/>
    <mergeCell ref="B10:B11"/>
    <mergeCell ref="D23:V23"/>
    <mergeCell ref="B34:V34"/>
    <mergeCell ref="B16:B19"/>
    <mergeCell ref="C16:C19"/>
    <mergeCell ref="A1:V1"/>
    <mergeCell ref="A2:V2"/>
    <mergeCell ref="B3:V3"/>
    <mergeCell ref="V4:V5"/>
    <mergeCell ref="A4:A5"/>
    <mergeCell ref="D4:G4"/>
    <mergeCell ref="P4:S4"/>
    <mergeCell ref="H4:K4"/>
    <mergeCell ref="L4:O4"/>
    <mergeCell ref="T4:U4"/>
    <mergeCell ref="A6:A31"/>
    <mergeCell ref="B4:B5"/>
  </mergeCells>
  <phoneticPr fontId="17" type="noConversion"/>
  <printOptions horizontalCentered="1"/>
  <pageMargins left="0" right="0" top="0" bottom="0" header="0.31496062992125984" footer="0.31496062992125984"/>
  <pageSetup paperSize="9" scale="43" orientation="landscape" r:id="rId1"/>
  <colBreaks count="1" manualBreakCount="1">
    <brk id="31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2024-11-06T08:10:58Z</cp:lastPrinted>
  <dcterms:created xsi:type="dcterms:W3CDTF">2017-10-12T07:45:00Z</dcterms:created>
  <dcterms:modified xsi:type="dcterms:W3CDTF">2024-11-06T08:11:02Z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1049-10.2.0.5965</vt:lpwstr>
  </property>
</Properties>
</file>