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720" windowHeight="11115"/>
  </bookViews>
  <sheets>
    <sheet name="Лист1" sheetId="3" r:id="rId1"/>
  </sheets>
  <definedNames>
    <definedName name="_xlnm.Print_Area" localSheetId="0">Лист1!$A$1:$V$38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3" l="1"/>
  <c r="T34" i="3"/>
  <c r="S34" i="3"/>
  <c r="R34" i="3"/>
  <c r="Q34" i="3"/>
  <c r="O34" i="3"/>
  <c r="O35" i="3" s="1"/>
  <c r="N34" i="3"/>
  <c r="K34" i="3"/>
  <c r="J34" i="3"/>
  <c r="G34" i="3"/>
  <c r="F34" i="3"/>
  <c r="E34" i="3"/>
  <c r="V33" i="3"/>
  <c r="U33" i="3"/>
  <c r="T33" i="3"/>
  <c r="Q33" i="3"/>
  <c r="M33" i="3"/>
  <c r="I33" i="3"/>
  <c r="E33" i="3"/>
  <c r="U32" i="3"/>
  <c r="V32" i="3" s="1"/>
  <c r="V34" i="3" s="1"/>
  <c r="T32" i="3"/>
  <c r="Q32" i="3"/>
  <c r="M32" i="3"/>
  <c r="M34" i="3" s="1"/>
  <c r="M35" i="3" s="1"/>
  <c r="I32" i="3"/>
  <c r="I34" i="3" s="1"/>
  <c r="E32" i="3"/>
  <c r="V31" i="3"/>
  <c r="U31" i="3"/>
  <c r="T31" i="3"/>
  <c r="Q31" i="3"/>
  <c r="M31" i="3"/>
  <c r="I31" i="3"/>
  <c r="E31" i="3"/>
  <c r="V30" i="3"/>
  <c r="U30" i="3"/>
  <c r="T30" i="3"/>
  <c r="M30" i="3"/>
  <c r="I30" i="3"/>
  <c r="E30" i="3"/>
  <c r="V29" i="3"/>
  <c r="U29" i="3"/>
  <c r="T29" i="3"/>
  <c r="Q29" i="3"/>
  <c r="M29" i="3"/>
  <c r="I29" i="3"/>
  <c r="E29" i="3"/>
  <c r="V28" i="3"/>
  <c r="U28" i="3"/>
  <c r="T28" i="3"/>
  <c r="Q28" i="3"/>
  <c r="M28" i="3"/>
  <c r="I28" i="3"/>
  <c r="E28" i="3"/>
  <c r="S25" i="3"/>
  <c r="S35" i="3" s="1"/>
  <c r="R25" i="3"/>
  <c r="R35" i="3" s="1"/>
  <c r="O25" i="3"/>
  <c r="N25" i="3"/>
  <c r="M25" i="3"/>
  <c r="K25" i="3"/>
  <c r="J25" i="3"/>
  <c r="J35" i="3" s="1"/>
  <c r="G25" i="3"/>
  <c r="G35" i="3" s="1"/>
  <c r="F25" i="3"/>
  <c r="F35" i="3" s="1"/>
  <c r="V24" i="3"/>
  <c r="U24" i="3"/>
  <c r="T24" i="3"/>
  <c r="Q24" i="3"/>
  <c r="M24" i="3"/>
  <c r="I24" i="3"/>
  <c r="E24" i="3"/>
  <c r="U23" i="3"/>
  <c r="T23" i="3"/>
  <c r="V23" i="3" s="1"/>
  <c r="Q23" i="3"/>
  <c r="M23" i="3"/>
  <c r="I23" i="3"/>
  <c r="E23" i="3"/>
  <c r="V22" i="3"/>
  <c r="U22" i="3"/>
  <c r="T22" i="3"/>
  <c r="Q22" i="3"/>
  <c r="M22" i="3"/>
  <c r="I22" i="3"/>
  <c r="E22" i="3"/>
  <c r="U21" i="3"/>
  <c r="V21" i="3" s="1"/>
  <c r="T21" i="3"/>
  <c r="I21" i="3"/>
  <c r="E21" i="3"/>
  <c r="V20" i="3"/>
  <c r="U20" i="3"/>
  <c r="T20" i="3"/>
  <c r="Q20" i="3"/>
  <c r="M20" i="3"/>
  <c r="I20" i="3"/>
  <c r="E20" i="3"/>
  <c r="V19" i="3"/>
  <c r="U19" i="3"/>
  <c r="T19" i="3"/>
  <c r="I19" i="3"/>
  <c r="E19" i="3"/>
  <c r="U18" i="3"/>
  <c r="V18" i="3" s="1"/>
  <c r="T18" i="3"/>
  <c r="Q18" i="3"/>
  <c r="M18" i="3"/>
  <c r="I18" i="3"/>
  <c r="E18" i="3"/>
  <c r="U17" i="3"/>
  <c r="T17" i="3"/>
  <c r="V17" i="3" s="1"/>
  <c r="Q17" i="3"/>
  <c r="M17" i="3"/>
  <c r="I17" i="3"/>
  <c r="E17" i="3"/>
  <c r="V16" i="3"/>
  <c r="U16" i="3"/>
  <c r="T16" i="3"/>
  <c r="Q16" i="3"/>
  <c r="M16" i="3"/>
  <c r="I16" i="3"/>
  <c r="E16" i="3"/>
  <c r="V15" i="3"/>
  <c r="U15" i="3"/>
  <c r="T15" i="3"/>
  <c r="Q15" i="3"/>
  <c r="M15" i="3"/>
  <c r="I15" i="3"/>
  <c r="E15" i="3"/>
  <c r="V14" i="3"/>
  <c r="U14" i="3"/>
  <c r="T14" i="3"/>
  <c r="M14" i="3"/>
  <c r="I14" i="3"/>
  <c r="E14" i="3"/>
  <c r="U13" i="3"/>
  <c r="T13" i="3"/>
  <c r="T25" i="3" s="1"/>
  <c r="Q13" i="3"/>
  <c r="M13" i="3"/>
  <c r="I13" i="3"/>
  <c r="E13" i="3"/>
  <c r="V12" i="3"/>
  <c r="U12" i="3"/>
  <c r="E12" i="3"/>
  <c r="V11" i="3"/>
  <c r="U11" i="3"/>
  <c r="M11" i="3"/>
  <c r="I11" i="3"/>
  <c r="E11" i="3"/>
  <c r="V10" i="3"/>
  <c r="U10" i="3"/>
  <c r="T10" i="3"/>
  <c r="M10" i="3"/>
  <c r="I10" i="3"/>
  <c r="E10" i="3"/>
  <c r="V9" i="3"/>
  <c r="U9" i="3"/>
  <c r="T9" i="3"/>
  <c r="Q9" i="3"/>
  <c r="M9" i="3"/>
  <c r="I9" i="3"/>
  <c r="E9" i="3"/>
  <c r="U8" i="3"/>
  <c r="V8" i="3" s="1"/>
  <c r="T8" i="3"/>
  <c r="Q8" i="3"/>
  <c r="M8" i="3"/>
  <c r="I8" i="3"/>
  <c r="E8" i="3"/>
  <c r="Q25" i="3" l="1"/>
  <c r="Q35" i="3" s="1"/>
  <c r="T35" i="3"/>
  <c r="I25" i="3"/>
  <c r="I35" i="3" s="1"/>
  <c r="U25" i="3"/>
  <c r="K35" i="3"/>
  <c r="E25" i="3"/>
  <c r="E35" i="3" s="1"/>
  <c r="V13" i="3"/>
  <c r="V25" i="3"/>
  <c r="U35" i="3"/>
  <c r="U34" i="3"/>
  <c r="V35" i="3" l="1"/>
</calcChain>
</file>

<file path=xl/sharedStrings.xml><?xml version="1.0" encoding="utf-8"?>
<sst xmlns="http://schemas.openxmlformats.org/spreadsheetml/2006/main" count="113" uniqueCount="91">
  <si>
    <t xml:space="preserve"> ФГАОУ ВО "Крымский федеральный университет  им. В.И. Вернадского"</t>
  </si>
  <si>
    <t>Специалист среднего звена</t>
  </si>
  <si>
    <t>Наименование структурного подразделения</t>
  </si>
  <si>
    <t xml:space="preserve">Шифр </t>
  </si>
  <si>
    <t>Специальность</t>
  </si>
  <si>
    <t>1 курс</t>
  </si>
  <si>
    <t>2 курс</t>
  </si>
  <si>
    <t>3 курс</t>
  </si>
  <si>
    <t>4 курс</t>
  </si>
  <si>
    <t>Всего</t>
  </si>
  <si>
    <t>Итого</t>
  </si>
  <si>
    <t>Шифр группы</t>
  </si>
  <si>
    <t>Численность группы</t>
  </si>
  <si>
    <t>за счет средств федерального бюджета</t>
  </si>
  <si>
    <t xml:space="preserve"> по договорам об оказании платных образовательных услуг</t>
  </si>
  <si>
    <t>Прибрежненский аграрный колледж (филиал)</t>
  </si>
  <si>
    <t>Очная форма обучения</t>
  </si>
  <si>
    <t>Среднее профессиональное образование</t>
  </si>
  <si>
    <t>35.02.05.</t>
  </si>
  <si>
    <t>Агрономия</t>
  </si>
  <si>
    <t>14-А</t>
  </si>
  <si>
    <t>24-А</t>
  </si>
  <si>
    <t>34-А</t>
  </si>
  <si>
    <t>44-А</t>
  </si>
  <si>
    <t>14-А-11</t>
  </si>
  <si>
    <t>24-А-11</t>
  </si>
  <si>
    <t>34-А-11</t>
  </si>
  <si>
    <t>35.02.16</t>
  </si>
  <si>
    <t>Эксплуатация и ремонт сельскохозяйственной техники и оборудования</t>
  </si>
  <si>
    <t>12-М</t>
  </si>
  <si>
    <t>22-М</t>
  </si>
  <si>
    <t>32-М</t>
  </si>
  <si>
    <t>12-М-11</t>
  </si>
  <si>
    <t>22-М-11</t>
  </si>
  <si>
    <t>09.02.06</t>
  </si>
  <si>
    <t>Сетевое и системное администрирование</t>
  </si>
  <si>
    <t>16-С</t>
  </si>
  <si>
    <t>35.02.08.</t>
  </si>
  <si>
    <t>Электрификация и автоматизация сельского хозяйства (Электротехнические системы в агропромышленном комплексе (АПК))</t>
  </si>
  <si>
    <t>17-Э</t>
  </si>
  <si>
    <t>27.1-Э</t>
  </si>
  <si>
    <t>37-Э</t>
  </si>
  <si>
    <t>47.1-Э</t>
  </si>
  <si>
    <t>37.2-Э</t>
  </si>
  <si>
    <t>47.2-Э</t>
  </si>
  <si>
    <t>17.1-Э-11</t>
  </si>
  <si>
    <t>27.2-Э-11</t>
  </si>
  <si>
    <t>36.02.01.</t>
  </si>
  <si>
    <t>Ветеринария</t>
  </si>
  <si>
    <t>10-В</t>
  </si>
  <si>
    <t>20-В</t>
  </si>
  <si>
    <t>30-В</t>
  </si>
  <si>
    <t>40-В</t>
  </si>
  <si>
    <t>11.1-В</t>
  </si>
  <si>
    <t>21.1-В</t>
  </si>
  <si>
    <t>31-В</t>
  </si>
  <si>
    <t>41-В</t>
  </si>
  <si>
    <t>11.1-В-11</t>
  </si>
  <si>
    <t>11.2-В</t>
  </si>
  <si>
    <t>21.2-В</t>
  </si>
  <si>
    <t>11.2-В-11</t>
  </si>
  <si>
    <t>29-В</t>
  </si>
  <si>
    <t>39-В</t>
  </si>
  <si>
    <t>36.02.02 36.02.03</t>
  </si>
  <si>
    <t>Зоотехния</t>
  </si>
  <si>
    <t>13-З</t>
  </si>
  <si>
    <t>23-З</t>
  </si>
  <si>
    <t>33-З</t>
  </si>
  <si>
    <t>43-З</t>
  </si>
  <si>
    <t>13-З-11</t>
  </si>
  <si>
    <t>Всего по очной форме обучения:</t>
  </si>
  <si>
    <t>Заочная форма обучения</t>
  </si>
  <si>
    <t xml:space="preserve">35.02.05 </t>
  </si>
  <si>
    <t>21-ЗА</t>
  </si>
  <si>
    <t>31-ЗА</t>
  </si>
  <si>
    <t>41-ЗА</t>
  </si>
  <si>
    <t>35.02.07</t>
  </si>
  <si>
    <t>Механизация сельского хозяйства</t>
  </si>
  <si>
    <t>22-ЗМ</t>
  </si>
  <si>
    <t>32-ЗМ</t>
  </si>
  <si>
    <t>35.02.08</t>
  </si>
  <si>
    <t>Электрификация и автоматизация сельского хозяйства</t>
  </si>
  <si>
    <t>13-ЗЗ</t>
  </si>
  <si>
    <t>23-ЗЗ</t>
  </si>
  <si>
    <t>30-ЗЗ</t>
  </si>
  <si>
    <t>36.02.03</t>
  </si>
  <si>
    <t>33-ЗЗ</t>
  </si>
  <si>
    <t>Всего по заочной форме обучения:</t>
  </si>
  <si>
    <t>Всего по структурному подразделению:</t>
  </si>
  <si>
    <t>Директор колледжа_______________________А.Н. Хаирова</t>
  </si>
  <si>
    <t>Контингент по состоянию на 01.11.2025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</si>
</sst>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 x14ac:knownFonts="1">
    <font>
      <sz val="11"/>
      <color theme="1"/>
      <name val="Calibri"/>
      <charset val="204"/>
      <scheme val="minor"/>
    </font>
    <font>
      <b/>
      <sz val="18"/>
      <color indexed="8"/>
      <name val="Times New Roman"/>
      <charset val="204"/>
    </font>
    <font>
      <b/>
      <sz val="16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i/>
      <sz val="14"/>
      <color indexed="8"/>
      <name val="Times New Roman"/>
      <charset val="204"/>
    </font>
    <font>
      <sz val="14"/>
      <color indexed="8"/>
      <name val="Times New Roman"/>
      <charset val="204"/>
    </font>
    <font>
      <b/>
      <sz val="14"/>
      <name val="Times New Roman"/>
      <charset val="204"/>
    </font>
    <font>
      <b/>
      <i/>
      <sz val="14"/>
      <name val="Times New Roman"/>
      <charset val="204"/>
    </font>
    <font>
      <sz val="14"/>
      <name val="Times New Roman"/>
      <charset val="204"/>
    </font>
    <font>
      <sz val="11"/>
      <color indexed="8"/>
      <name val="Calibri"/>
      <charset val="204"/>
    </font>
    <font>
      <b/>
      <sz val="14"/>
      <color indexed="8"/>
      <name val="Calibri"/>
      <charset val="204"/>
    </font>
    <font>
      <b/>
      <sz val="16"/>
      <color indexed="8"/>
      <name val="Calibri"/>
      <charset val="204"/>
    </font>
    <font>
      <sz val="14"/>
      <color indexed="8"/>
      <name val="Calibri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sz val="8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5" fillId="6" borderId="0">
      <alignment horizontal="left" vertical="center"/>
    </xf>
    <xf numFmtId="0" fontId="16" fillId="2" borderId="0">
      <alignment horizontal="left" vertical="center"/>
    </xf>
    <xf numFmtId="0" fontId="17" fillId="0" borderId="0"/>
    <xf numFmtId="0" fontId="17" fillId="0" borderId="0"/>
    <xf numFmtId="0" fontId="18" fillId="7" borderId="66" applyNumberFormat="0" applyFont="0" applyAlignment="0" applyProtection="0"/>
    <xf numFmtId="0" fontId="19" fillId="0" borderId="8">
      <alignment horizontal="left" vertical="distributed"/>
    </xf>
  </cellStyleXfs>
  <cellXfs count="183">
    <xf numFmtId="0" fontId="0" fillId="0" borderId="0" xfId="0"/>
    <xf numFmtId="0" fontId="0" fillId="2" borderId="0" xfId="0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46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vertical="center" wrapText="1"/>
    </xf>
    <xf numFmtId="0" fontId="7" fillId="3" borderId="41" xfId="0" applyFont="1" applyFill="1" applyBorder="1" applyAlignment="1">
      <alignment vertical="center" wrapText="1"/>
    </xf>
    <xf numFmtId="0" fontId="7" fillId="3" borderId="5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left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 wrapText="1"/>
    </xf>
    <xf numFmtId="0" fontId="7" fillId="0" borderId="5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vertical="center" wrapText="1"/>
    </xf>
    <xf numFmtId="0" fontId="7" fillId="3" borderId="42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0" borderId="0" xfId="0" applyFont="1" applyFill="1"/>
    <xf numFmtId="0" fontId="5" fillId="0" borderId="5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0" borderId="35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</cellXfs>
  <cellStyles count="7">
    <cellStyle name="S11" xfId="1"/>
    <cellStyle name="S13" xfId="2"/>
    <cellStyle name="Обычный" xfId="0" builtinId="0"/>
    <cellStyle name="Обычный 2" xfId="3"/>
    <cellStyle name="Обычный 3" xfId="4"/>
    <cellStyle name="Примечание 2" xfId="5"/>
    <cellStyle name="Стиль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view="pageBreakPreview" zoomScale="64" zoomScaleNormal="64" workbookViewId="0">
      <pane ySplit="5" topLeftCell="A12" activePane="bottomLeft" state="frozen"/>
      <selection pane="bottomLeft" activeCell="S15" sqref="S15"/>
    </sheetView>
  </sheetViews>
  <sheetFormatPr defaultColWidth="8.7109375" defaultRowHeight="15" x14ac:dyDescent="0.25"/>
  <cols>
    <col min="1" max="1" width="12.140625" style="2" customWidth="1"/>
    <col min="2" max="2" width="16.5703125" style="2" customWidth="1"/>
    <col min="3" max="3" width="39" style="2" customWidth="1"/>
    <col min="4" max="4" width="13.28515625" style="2" customWidth="1"/>
    <col min="5" max="5" width="8.42578125" style="1" customWidth="1"/>
    <col min="6" max="6" width="11.28515625" style="2" customWidth="1"/>
    <col min="7" max="7" width="10.85546875" style="2" customWidth="1"/>
    <col min="8" max="8" width="13" style="2" customWidth="1"/>
    <col min="9" max="9" width="8.85546875" style="2" customWidth="1"/>
    <col min="10" max="10" width="11.28515625" style="2" customWidth="1"/>
    <col min="11" max="11" width="10.7109375" style="2" customWidth="1"/>
    <col min="12" max="12" width="11.5703125" style="2" customWidth="1"/>
    <col min="13" max="13" width="9" style="2" customWidth="1"/>
    <col min="14" max="14" width="10.28515625" style="2" customWidth="1"/>
    <col min="15" max="15" width="9.7109375" style="2" customWidth="1"/>
    <col min="16" max="16" width="13" style="2" customWidth="1"/>
    <col min="17" max="17" width="8.42578125" style="2" customWidth="1"/>
    <col min="18" max="19" width="11.85546875" style="2" customWidth="1"/>
    <col min="20" max="20" width="14.140625" style="2" customWidth="1"/>
    <col min="21" max="21" width="12.5703125" style="2" customWidth="1"/>
    <col min="22" max="22" width="12.7109375" style="2" customWidth="1"/>
    <col min="23" max="16384" width="8.7109375" style="2"/>
  </cols>
  <sheetData>
    <row r="1" spans="1:25" ht="30" customHeight="1" x14ac:dyDescent="0.25">
      <c r="A1" s="173" t="s">
        <v>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5" ht="19.5" customHeight="1" x14ac:dyDescent="0.2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5" ht="28.5" customHeight="1" x14ac:dyDescent="0.25">
      <c r="A3" s="3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1:25" ht="20.25" customHeight="1" x14ac:dyDescent="0.25">
      <c r="A4" s="149" t="s">
        <v>2</v>
      </c>
      <c r="B4" s="154" t="s">
        <v>3</v>
      </c>
      <c r="C4" s="162" t="s">
        <v>4</v>
      </c>
      <c r="D4" s="174" t="s">
        <v>5</v>
      </c>
      <c r="E4" s="175"/>
      <c r="F4" s="175"/>
      <c r="G4" s="176"/>
      <c r="H4" s="177" t="s">
        <v>6</v>
      </c>
      <c r="I4" s="175"/>
      <c r="J4" s="175"/>
      <c r="K4" s="176"/>
      <c r="L4" s="177" t="s">
        <v>7</v>
      </c>
      <c r="M4" s="175"/>
      <c r="N4" s="175"/>
      <c r="O4" s="176"/>
      <c r="P4" s="177" t="s">
        <v>8</v>
      </c>
      <c r="Q4" s="175"/>
      <c r="R4" s="175"/>
      <c r="S4" s="178"/>
      <c r="T4" s="179" t="s">
        <v>9</v>
      </c>
      <c r="U4" s="180"/>
      <c r="V4" s="181" t="s">
        <v>10</v>
      </c>
    </row>
    <row r="5" spans="1:25" ht="131.25" customHeight="1" x14ac:dyDescent="0.25">
      <c r="A5" s="150"/>
      <c r="B5" s="155"/>
      <c r="C5" s="163"/>
      <c r="D5" s="4" t="s">
        <v>11</v>
      </c>
      <c r="E5" s="5" t="s">
        <v>12</v>
      </c>
      <c r="F5" s="6" t="s">
        <v>13</v>
      </c>
      <c r="G5" s="7" t="s">
        <v>14</v>
      </c>
      <c r="H5" s="8" t="s">
        <v>11</v>
      </c>
      <c r="I5" s="81" t="s">
        <v>12</v>
      </c>
      <c r="J5" s="82" t="s">
        <v>13</v>
      </c>
      <c r="K5" s="83" t="s">
        <v>14</v>
      </c>
      <c r="L5" s="84" t="s">
        <v>11</v>
      </c>
      <c r="M5" s="8" t="s">
        <v>12</v>
      </c>
      <c r="N5" s="83" t="s">
        <v>13</v>
      </c>
      <c r="O5" s="83" t="s">
        <v>14</v>
      </c>
      <c r="P5" s="84" t="s">
        <v>11</v>
      </c>
      <c r="Q5" s="8" t="s">
        <v>12</v>
      </c>
      <c r="R5" s="83" t="s">
        <v>13</v>
      </c>
      <c r="S5" s="83" t="s">
        <v>14</v>
      </c>
      <c r="T5" s="103" t="s">
        <v>13</v>
      </c>
      <c r="U5" s="6" t="s">
        <v>14</v>
      </c>
      <c r="V5" s="182"/>
    </row>
    <row r="6" spans="1:25" ht="18" customHeight="1" x14ac:dyDescent="0.25">
      <c r="A6" s="151" t="s">
        <v>15</v>
      </c>
      <c r="B6" s="9"/>
      <c r="C6" s="10" t="s">
        <v>16</v>
      </c>
      <c r="D6" s="11"/>
      <c r="E6" s="12"/>
      <c r="F6" s="13"/>
      <c r="G6" s="14"/>
      <c r="H6" s="15"/>
      <c r="I6" s="13"/>
      <c r="J6" s="85"/>
      <c r="K6" s="14"/>
      <c r="L6" s="15"/>
      <c r="M6" s="13"/>
      <c r="N6" s="13"/>
      <c r="O6" s="86"/>
      <c r="P6" s="15"/>
      <c r="Q6" s="13"/>
      <c r="R6" s="13"/>
      <c r="S6" s="86"/>
      <c r="T6" s="85"/>
      <c r="U6" s="13"/>
      <c r="V6" s="86"/>
      <c r="W6" s="104"/>
      <c r="Y6" s="104"/>
    </row>
    <row r="7" spans="1:25" ht="50.25" customHeight="1" x14ac:dyDescent="0.3">
      <c r="A7" s="152"/>
      <c r="B7" s="16"/>
      <c r="C7" s="17" t="s">
        <v>17</v>
      </c>
      <c r="D7" s="18"/>
      <c r="E7" s="19"/>
      <c r="F7" s="20"/>
      <c r="G7" s="21"/>
      <c r="H7" s="22"/>
      <c r="I7" s="20"/>
      <c r="J7" s="87"/>
      <c r="K7" s="21"/>
      <c r="L7" s="22"/>
      <c r="M7" s="20"/>
      <c r="N7" s="20"/>
      <c r="O7" s="88"/>
      <c r="P7" s="22"/>
      <c r="Q7" s="20"/>
      <c r="R7" s="20"/>
      <c r="S7" s="88"/>
      <c r="T7" s="87"/>
      <c r="U7" s="20"/>
      <c r="V7" s="88"/>
      <c r="W7" s="105"/>
    </row>
    <row r="8" spans="1:25" ht="23.1" customHeight="1" x14ac:dyDescent="0.25">
      <c r="A8" s="152"/>
      <c r="B8" s="156" t="s">
        <v>18</v>
      </c>
      <c r="C8" s="164" t="s">
        <v>19</v>
      </c>
      <c r="D8" s="23" t="s">
        <v>20</v>
      </c>
      <c r="E8" s="24">
        <f t="shared" ref="E8:E24" si="0">F8+G8</f>
        <v>11</v>
      </c>
      <c r="F8" s="25">
        <v>10</v>
      </c>
      <c r="G8" s="26">
        <v>1</v>
      </c>
      <c r="H8" s="23" t="s">
        <v>21</v>
      </c>
      <c r="I8" s="24">
        <f t="shared" ref="I8:I24" si="1">J8+K8</f>
        <v>15</v>
      </c>
      <c r="J8" s="26">
        <v>13</v>
      </c>
      <c r="K8" s="26">
        <v>2</v>
      </c>
      <c r="L8" s="23" t="s">
        <v>22</v>
      </c>
      <c r="M8" s="24">
        <f t="shared" ref="M8:M24" si="2">N8+O8</f>
        <v>23</v>
      </c>
      <c r="N8" s="26">
        <v>22</v>
      </c>
      <c r="O8" s="32">
        <v>1</v>
      </c>
      <c r="P8" s="23" t="s">
        <v>23</v>
      </c>
      <c r="Q8" s="24">
        <f t="shared" ref="Q8:Q24" si="3">R8+S8</f>
        <v>22</v>
      </c>
      <c r="R8" s="26">
        <v>22</v>
      </c>
      <c r="S8" s="32">
        <v>0</v>
      </c>
      <c r="T8" s="106">
        <f t="shared" ref="T8:T24" si="4">F8+J8+N8+R8</f>
        <v>67</v>
      </c>
      <c r="U8" s="107">
        <f>G8+K8+O8+S8</f>
        <v>4</v>
      </c>
      <c r="V8" s="108">
        <f t="shared" ref="V8:V24" si="5">T8+U8</f>
        <v>71</v>
      </c>
    </row>
    <row r="9" spans="1:25" ht="23.1" customHeight="1" x14ac:dyDescent="0.25">
      <c r="A9" s="152"/>
      <c r="B9" s="157"/>
      <c r="C9" s="165"/>
      <c r="D9" s="27" t="s">
        <v>24</v>
      </c>
      <c r="E9" s="28">
        <f t="shared" si="0"/>
        <v>3</v>
      </c>
      <c r="F9" s="29">
        <v>0</v>
      </c>
      <c r="G9" s="30">
        <v>3</v>
      </c>
      <c r="H9" s="27" t="s">
        <v>25</v>
      </c>
      <c r="I9" s="28">
        <f t="shared" si="1"/>
        <v>2</v>
      </c>
      <c r="J9" s="29">
        <v>0</v>
      </c>
      <c r="K9" s="30">
        <v>2</v>
      </c>
      <c r="L9" s="27" t="s">
        <v>26</v>
      </c>
      <c r="M9" s="28">
        <f t="shared" si="2"/>
        <v>2</v>
      </c>
      <c r="N9" s="29">
        <v>0</v>
      </c>
      <c r="O9" s="30">
        <v>2</v>
      </c>
      <c r="P9" s="27"/>
      <c r="Q9" s="28">
        <f t="shared" si="3"/>
        <v>0</v>
      </c>
      <c r="R9" s="29"/>
      <c r="S9" s="30"/>
      <c r="T9" s="109">
        <f t="shared" si="4"/>
        <v>0</v>
      </c>
      <c r="U9" s="110">
        <f>G9+K9+O9</f>
        <v>7</v>
      </c>
      <c r="V9" s="111">
        <f t="shared" si="5"/>
        <v>7</v>
      </c>
    </row>
    <row r="10" spans="1:25" ht="23.1" customHeight="1" x14ac:dyDescent="0.25">
      <c r="A10" s="152"/>
      <c r="B10" s="158" t="s">
        <v>27</v>
      </c>
      <c r="C10" s="166" t="s">
        <v>28</v>
      </c>
      <c r="D10" s="31" t="s">
        <v>29</v>
      </c>
      <c r="E10" s="24">
        <f t="shared" si="0"/>
        <v>15</v>
      </c>
      <c r="F10" s="26">
        <v>10</v>
      </c>
      <c r="G10" s="32">
        <v>5</v>
      </c>
      <c r="H10" s="31" t="s">
        <v>30</v>
      </c>
      <c r="I10" s="24">
        <f t="shared" si="1"/>
        <v>10</v>
      </c>
      <c r="J10" s="26">
        <v>0</v>
      </c>
      <c r="K10" s="32">
        <v>10</v>
      </c>
      <c r="L10" s="31" t="s">
        <v>31</v>
      </c>
      <c r="M10" s="24">
        <f>O10+N10</f>
        <v>20</v>
      </c>
      <c r="N10" s="89"/>
      <c r="O10" s="32">
        <v>20</v>
      </c>
      <c r="P10" s="31"/>
      <c r="Q10" s="24"/>
      <c r="R10" s="89"/>
      <c r="S10" s="32"/>
      <c r="T10" s="112">
        <f>F10+J10+N10</f>
        <v>10</v>
      </c>
      <c r="U10" s="113">
        <f>G10+K10+O10</f>
        <v>35</v>
      </c>
      <c r="V10" s="113">
        <f>E10+I10+M10</f>
        <v>45</v>
      </c>
    </row>
    <row r="11" spans="1:25" ht="84.75" customHeight="1" x14ac:dyDescent="0.25">
      <c r="A11" s="152"/>
      <c r="B11" s="159"/>
      <c r="C11" s="167"/>
      <c r="D11" s="33" t="s">
        <v>32</v>
      </c>
      <c r="E11" s="28">
        <f t="shared" si="0"/>
        <v>3</v>
      </c>
      <c r="F11" s="29">
        <v>0</v>
      </c>
      <c r="G11" s="30">
        <v>3</v>
      </c>
      <c r="H11" s="33" t="s">
        <v>33</v>
      </c>
      <c r="I11" s="28">
        <f t="shared" si="1"/>
        <v>2</v>
      </c>
      <c r="J11" s="29"/>
      <c r="K11" s="30">
        <v>2</v>
      </c>
      <c r="L11" s="33"/>
      <c r="M11" s="64">
        <f t="shared" si="2"/>
        <v>0</v>
      </c>
      <c r="N11" s="65">
        <v>0</v>
      </c>
      <c r="O11" s="90">
        <v>0</v>
      </c>
      <c r="P11" s="33"/>
      <c r="Q11" s="64"/>
      <c r="R11" s="65">
        <v>0</v>
      </c>
      <c r="S11" s="90"/>
      <c r="T11" s="114"/>
      <c r="U11" s="115">
        <f>G11+K11+O11+S11</f>
        <v>5</v>
      </c>
      <c r="V11" s="116">
        <f t="shared" si="5"/>
        <v>5</v>
      </c>
    </row>
    <row r="12" spans="1:25" ht="84.75" customHeight="1" x14ac:dyDescent="0.25">
      <c r="A12" s="152"/>
      <c r="B12" s="34" t="s">
        <v>34</v>
      </c>
      <c r="C12" s="35" t="s">
        <v>35</v>
      </c>
      <c r="D12" s="36" t="s">
        <v>36</v>
      </c>
      <c r="E12" s="37">
        <f>G12+F12</f>
        <v>22</v>
      </c>
      <c r="F12" s="38"/>
      <c r="G12" s="39">
        <v>22</v>
      </c>
      <c r="H12" s="36"/>
      <c r="I12" s="37"/>
      <c r="J12" s="38"/>
      <c r="K12" s="39"/>
      <c r="L12" s="36"/>
      <c r="M12" s="91"/>
      <c r="N12" s="92"/>
      <c r="O12" s="93"/>
      <c r="P12" s="36"/>
      <c r="Q12" s="91"/>
      <c r="R12" s="92"/>
      <c r="S12" s="93"/>
      <c r="T12" s="114">
        <v>0</v>
      </c>
      <c r="U12" s="115">
        <f>G12+K12+O12+S12</f>
        <v>22</v>
      </c>
      <c r="V12" s="116">
        <f>E12+I12+M12+Q12</f>
        <v>22</v>
      </c>
    </row>
    <row r="13" spans="1:25" ht="39" customHeight="1" x14ac:dyDescent="0.25">
      <c r="A13" s="152"/>
      <c r="B13" s="159" t="s">
        <v>37</v>
      </c>
      <c r="C13" s="168" t="s">
        <v>38</v>
      </c>
      <c r="D13" s="40" t="s">
        <v>39</v>
      </c>
      <c r="E13" s="41">
        <f t="shared" si="0"/>
        <v>30</v>
      </c>
      <c r="F13" s="42">
        <v>19</v>
      </c>
      <c r="G13" s="43">
        <v>11</v>
      </c>
      <c r="H13" s="40" t="s">
        <v>40</v>
      </c>
      <c r="I13" s="41">
        <f t="shared" si="1"/>
        <v>21</v>
      </c>
      <c r="J13" s="42">
        <v>18</v>
      </c>
      <c r="K13" s="43">
        <v>3</v>
      </c>
      <c r="L13" s="40" t="s">
        <v>41</v>
      </c>
      <c r="M13" s="41">
        <f t="shared" si="2"/>
        <v>20</v>
      </c>
      <c r="N13" s="42">
        <v>17</v>
      </c>
      <c r="O13" s="43">
        <v>3</v>
      </c>
      <c r="P13" s="40" t="s">
        <v>42</v>
      </c>
      <c r="Q13" s="41">
        <f t="shared" si="3"/>
        <v>30</v>
      </c>
      <c r="R13" s="42">
        <v>23</v>
      </c>
      <c r="S13" s="43">
        <v>7</v>
      </c>
      <c r="T13" s="117">
        <f t="shared" si="4"/>
        <v>77</v>
      </c>
      <c r="U13" s="118">
        <f t="shared" ref="U13:U22" si="6">+S13+O13+K13+G13</f>
        <v>24</v>
      </c>
      <c r="V13" s="119">
        <f t="shared" si="5"/>
        <v>101</v>
      </c>
    </row>
    <row r="14" spans="1:25" ht="39" customHeight="1" x14ac:dyDescent="0.25">
      <c r="A14" s="152"/>
      <c r="B14" s="159"/>
      <c r="C14" s="168"/>
      <c r="D14" s="44"/>
      <c r="E14" s="45">
        <f t="shared" si="0"/>
        <v>0</v>
      </c>
      <c r="F14" s="46"/>
      <c r="G14" s="47"/>
      <c r="H14" s="44">
        <v>0</v>
      </c>
      <c r="I14" s="45">
        <f t="shared" si="1"/>
        <v>0</v>
      </c>
      <c r="J14" s="46">
        <v>0</v>
      </c>
      <c r="K14" s="47">
        <v>0</v>
      </c>
      <c r="L14" s="44"/>
      <c r="M14" s="45">
        <f t="shared" si="2"/>
        <v>0</v>
      </c>
      <c r="N14" s="46"/>
      <c r="O14" s="94"/>
      <c r="P14" s="44"/>
      <c r="Q14" s="45"/>
      <c r="R14" s="46"/>
      <c r="S14" s="47"/>
      <c r="T14" s="120">
        <f t="shared" si="4"/>
        <v>0</v>
      </c>
      <c r="U14" s="121">
        <f t="shared" si="6"/>
        <v>0</v>
      </c>
      <c r="V14" s="122">
        <f t="shared" si="5"/>
        <v>0</v>
      </c>
    </row>
    <row r="15" spans="1:25" ht="36" customHeight="1" x14ac:dyDescent="0.25">
      <c r="A15" s="152"/>
      <c r="B15" s="159"/>
      <c r="C15" s="168"/>
      <c r="D15" s="44"/>
      <c r="E15" s="45">
        <f t="shared" si="0"/>
        <v>0</v>
      </c>
      <c r="F15" s="46">
        <v>0</v>
      </c>
      <c r="G15" s="47">
        <v>0</v>
      </c>
      <c r="H15" s="44">
        <v>0</v>
      </c>
      <c r="I15" s="45">
        <f t="shared" si="1"/>
        <v>0</v>
      </c>
      <c r="J15" s="46">
        <v>0</v>
      </c>
      <c r="K15" s="47">
        <v>0</v>
      </c>
      <c r="L15" s="44" t="s">
        <v>43</v>
      </c>
      <c r="M15" s="45">
        <f t="shared" si="2"/>
        <v>22</v>
      </c>
      <c r="N15" s="46">
        <v>19</v>
      </c>
      <c r="O15" s="94">
        <v>3</v>
      </c>
      <c r="P15" s="44" t="s">
        <v>44</v>
      </c>
      <c r="Q15" s="45">
        <f t="shared" si="3"/>
        <v>0</v>
      </c>
      <c r="R15" s="46"/>
      <c r="S15" s="47"/>
      <c r="T15" s="120">
        <f t="shared" si="4"/>
        <v>19</v>
      </c>
      <c r="U15" s="121">
        <f t="shared" si="6"/>
        <v>3</v>
      </c>
      <c r="V15" s="122">
        <f t="shared" si="5"/>
        <v>22</v>
      </c>
    </row>
    <row r="16" spans="1:25" ht="36" customHeight="1" x14ac:dyDescent="0.25">
      <c r="A16" s="152"/>
      <c r="B16" s="160"/>
      <c r="C16" s="169"/>
      <c r="D16" s="48" t="s">
        <v>45</v>
      </c>
      <c r="E16" s="49">
        <f t="shared" si="0"/>
        <v>1</v>
      </c>
      <c r="F16" s="50"/>
      <c r="G16" s="51">
        <v>1</v>
      </c>
      <c r="H16" s="48" t="s">
        <v>46</v>
      </c>
      <c r="I16" s="49">
        <f t="shared" si="1"/>
        <v>1</v>
      </c>
      <c r="J16" s="50">
        <v>0</v>
      </c>
      <c r="K16" s="51">
        <v>1</v>
      </c>
      <c r="L16" s="48"/>
      <c r="M16" s="49">
        <f t="shared" si="2"/>
        <v>0</v>
      </c>
      <c r="N16" s="50"/>
      <c r="O16" s="90"/>
      <c r="P16" s="48"/>
      <c r="Q16" s="49">
        <f t="shared" si="3"/>
        <v>0</v>
      </c>
      <c r="R16" s="50"/>
      <c r="S16" s="51"/>
      <c r="T16" s="123">
        <f t="shared" si="4"/>
        <v>0</v>
      </c>
      <c r="U16" s="124">
        <f t="shared" si="6"/>
        <v>2</v>
      </c>
      <c r="V16" s="125">
        <f t="shared" si="5"/>
        <v>2</v>
      </c>
    </row>
    <row r="17" spans="1:27" ht="23.1" customHeight="1" x14ac:dyDescent="0.25">
      <c r="A17" s="152"/>
      <c r="B17" s="161" t="s">
        <v>47</v>
      </c>
      <c r="C17" s="170" t="s">
        <v>48</v>
      </c>
      <c r="D17" s="52" t="s">
        <v>49</v>
      </c>
      <c r="E17" s="53">
        <f t="shared" si="0"/>
        <v>20</v>
      </c>
      <c r="F17" s="54">
        <v>20</v>
      </c>
      <c r="G17" s="55">
        <v>0</v>
      </c>
      <c r="H17" s="52" t="s">
        <v>50</v>
      </c>
      <c r="I17" s="53">
        <f t="shared" si="1"/>
        <v>24</v>
      </c>
      <c r="J17" s="54">
        <v>24</v>
      </c>
      <c r="K17" s="55">
        <v>0</v>
      </c>
      <c r="L17" s="52" t="s">
        <v>51</v>
      </c>
      <c r="M17" s="53">
        <f t="shared" si="2"/>
        <v>19</v>
      </c>
      <c r="N17" s="54">
        <v>19</v>
      </c>
      <c r="O17" s="95">
        <v>0</v>
      </c>
      <c r="P17" s="52" t="s">
        <v>52</v>
      </c>
      <c r="Q17" s="53">
        <f t="shared" si="3"/>
        <v>25</v>
      </c>
      <c r="R17" s="54">
        <v>22</v>
      </c>
      <c r="S17" s="55">
        <v>3</v>
      </c>
      <c r="T17" s="126">
        <f t="shared" si="4"/>
        <v>85</v>
      </c>
      <c r="U17" s="127">
        <f t="shared" si="6"/>
        <v>3</v>
      </c>
      <c r="V17" s="128">
        <f t="shared" si="5"/>
        <v>88</v>
      </c>
    </row>
    <row r="18" spans="1:27" ht="23.1" customHeight="1" x14ac:dyDescent="0.25">
      <c r="A18" s="152"/>
      <c r="B18" s="161"/>
      <c r="C18" s="170"/>
      <c r="D18" s="56" t="s">
        <v>53</v>
      </c>
      <c r="E18" s="57">
        <f t="shared" si="0"/>
        <v>24</v>
      </c>
      <c r="F18" s="58">
        <v>10</v>
      </c>
      <c r="G18" s="59">
        <v>14</v>
      </c>
      <c r="H18" s="56" t="s">
        <v>54</v>
      </c>
      <c r="I18" s="57">
        <f t="shared" si="1"/>
        <v>23</v>
      </c>
      <c r="J18" s="58">
        <v>5</v>
      </c>
      <c r="K18" s="59">
        <v>18</v>
      </c>
      <c r="L18" s="56" t="s">
        <v>55</v>
      </c>
      <c r="M18" s="57">
        <f t="shared" si="2"/>
        <v>20</v>
      </c>
      <c r="N18" s="58">
        <v>19</v>
      </c>
      <c r="O18" s="55">
        <v>1</v>
      </c>
      <c r="P18" s="56" t="s">
        <v>56</v>
      </c>
      <c r="Q18" s="57">
        <f t="shared" si="3"/>
        <v>29</v>
      </c>
      <c r="R18" s="58">
        <v>25</v>
      </c>
      <c r="S18" s="59">
        <v>4</v>
      </c>
      <c r="T18" s="129">
        <f t="shared" si="4"/>
        <v>59</v>
      </c>
      <c r="U18" s="113">
        <f t="shared" si="6"/>
        <v>37</v>
      </c>
      <c r="V18" s="130">
        <f t="shared" si="5"/>
        <v>96</v>
      </c>
    </row>
    <row r="19" spans="1:27" ht="23.1" customHeight="1" x14ac:dyDescent="0.25">
      <c r="A19" s="152"/>
      <c r="B19" s="161"/>
      <c r="C19" s="170"/>
      <c r="D19" s="56" t="s">
        <v>57</v>
      </c>
      <c r="E19" s="57">
        <f t="shared" si="0"/>
        <v>7</v>
      </c>
      <c r="F19" s="58"/>
      <c r="G19" s="59">
        <v>7</v>
      </c>
      <c r="H19" s="56"/>
      <c r="I19" s="57">
        <f>K19+J19</f>
        <v>0</v>
      </c>
      <c r="J19" s="58">
        <v>0</v>
      </c>
      <c r="K19" s="59">
        <v>0</v>
      </c>
      <c r="L19" s="56"/>
      <c r="M19" s="57"/>
      <c r="N19" s="58"/>
      <c r="O19" s="55"/>
      <c r="P19" s="56"/>
      <c r="Q19" s="57"/>
      <c r="R19" s="58"/>
      <c r="S19" s="59"/>
      <c r="T19" s="129">
        <f t="shared" si="4"/>
        <v>0</v>
      </c>
      <c r="U19" s="113">
        <f t="shared" si="6"/>
        <v>7</v>
      </c>
      <c r="V19" s="130">
        <f t="shared" si="5"/>
        <v>7</v>
      </c>
    </row>
    <row r="20" spans="1:27" ht="23.1" customHeight="1" x14ac:dyDescent="0.25">
      <c r="A20" s="152"/>
      <c r="B20" s="161"/>
      <c r="C20" s="170"/>
      <c r="D20" s="56" t="s">
        <v>58</v>
      </c>
      <c r="E20" s="57">
        <f t="shared" si="0"/>
        <v>22</v>
      </c>
      <c r="F20" s="58">
        <v>0</v>
      </c>
      <c r="G20" s="59">
        <v>22</v>
      </c>
      <c r="H20" s="56" t="s">
        <v>59</v>
      </c>
      <c r="I20" s="57">
        <f>K20+J20</f>
        <v>21</v>
      </c>
      <c r="J20" s="58">
        <v>0</v>
      </c>
      <c r="K20" s="59">
        <v>21</v>
      </c>
      <c r="L20" s="56"/>
      <c r="M20" s="57">
        <f t="shared" si="2"/>
        <v>0</v>
      </c>
      <c r="N20" s="58"/>
      <c r="O20" s="55"/>
      <c r="P20" s="56"/>
      <c r="Q20" s="57">
        <f t="shared" si="3"/>
        <v>0</v>
      </c>
      <c r="R20" s="58"/>
      <c r="S20" s="59"/>
      <c r="T20" s="129">
        <f t="shared" si="4"/>
        <v>0</v>
      </c>
      <c r="U20" s="113">
        <f t="shared" si="6"/>
        <v>43</v>
      </c>
      <c r="V20" s="130">
        <f t="shared" si="5"/>
        <v>43</v>
      </c>
    </row>
    <row r="21" spans="1:27" ht="23.1" customHeight="1" x14ac:dyDescent="0.25">
      <c r="A21" s="152"/>
      <c r="B21" s="161"/>
      <c r="C21" s="170"/>
      <c r="D21" s="60" t="s">
        <v>60</v>
      </c>
      <c r="E21" s="57">
        <f t="shared" si="0"/>
        <v>5</v>
      </c>
      <c r="F21" s="61"/>
      <c r="G21" s="62">
        <v>5</v>
      </c>
      <c r="H21" s="60"/>
      <c r="I21" s="63">
        <f>K21+J21</f>
        <v>0</v>
      </c>
      <c r="J21" s="61">
        <v>0</v>
      </c>
      <c r="K21" s="62">
        <v>0</v>
      </c>
      <c r="L21" s="60"/>
      <c r="M21" s="63"/>
      <c r="N21" s="61"/>
      <c r="O21" s="39"/>
      <c r="P21" s="60"/>
      <c r="Q21" s="63"/>
      <c r="R21" s="61"/>
      <c r="S21" s="62"/>
      <c r="T21" s="129">
        <f t="shared" si="4"/>
        <v>0</v>
      </c>
      <c r="U21" s="113">
        <f t="shared" si="6"/>
        <v>5</v>
      </c>
      <c r="V21" s="130">
        <f t="shared" si="5"/>
        <v>5</v>
      </c>
    </row>
    <row r="22" spans="1:27" ht="23.1" customHeight="1" x14ac:dyDescent="0.25">
      <c r="A22" s="152"/>
      <c r="B22" s="161"/>
      <c r="C22" s="170"/>
      <c r="D22" s="60"/>
      <c r="E22" s="63">
        <f t="shared" si="0"/>
        <v>0</v>
      </c>
      <c r="F22" s="61">
        <v>0</v>
      </c>
      <c r="G22" s="62">
        <v>0</v>
      </c>
      <c r="H22" s="60" t="s">
        <v>61</v>
      </c>
      <c r="I22" s="63">
        <f t="shared" si="1"/>
        <v>13</v>
      </c>
      <c r="J22" s="61">
        <v>0</v>
      </c>
      <c r="K22" s="62">
        <v>13</v>
      </c>
      <c r="L22" s="60" t="s">
        <v>62</v>
      </c>
      <c r="M22" s="63">
        <f t="shared" si="2"/>
        <v>12</v>
      </c>
      <c r="N22" s="61"/>
      <c r="O22" s="39">
        <v>12</v>
      </c>
      <c r="P22" s="60"/>
      <c r="Q22" s="63">
        <f t="shared" si="3"/>
        <v>0</v>
      </c>
      <c r="R22" s="61"/>
      <c r="S22" s="62"/>
      <c r="T22" s="109">
        <f t="shared" si="4"/>
        <v>0</v>
      </c>
      <c r="U22" s="110">
        <f t="shared" si="6"/>
        <v>25</v>
      </c>
      <c r="V22" s="111">
        <f t="shared" si="5"/>
        <v>25</v>
      </c>
    </row>
    <row r="23" spans="1:27" ht="23.1" customHeight="1" x14ac:dyDescent="0.25">
      <c r="A23" s="152"/>
      <c r="B23" s="158" t="s">
        <v>63</v>
      </c>
      <c r="C23" s="171" t="s">
        <v>64</v>
      </c>
      <c r="D23" s="40" t="s">
        <v>65</v>
      </c>
      <c r="E23" s="41">
        <f t="shared" si="0"/>
        <v>16</v>
      </c>
      <c r="F23" s="42">
        <v>15</v>
      </c>
      <c r="G23" s="42">
        <v>1</v>
      </c>
      <c r="H23" s="40" t="s">
        <v>66</v>
      </c>
      <c r="I23" s="41">
        <f t="shared" si="1"/>
        <v>16</v>
      </c>
      <c r="J23" s="42">
        <v>13</v>
      </c>
      <c r="K23" s="43">
        <v>3</v>
      </c>
      <c r="L23" s="40" t="s">
        <v>67</v>
      </c>
      <c r="M23" s="41">
        <f t="shared" ref="M23" si="7">N23+O23</f>
        <v>19</v>
      </c>
      <c r="N23" s="42">
        <v>19</v>
      </c>
      <c r="O23" s="43">
        <v>0</v>
      </c>
      <c r="P23" s="40" t="s">
        <v>68</v>
      </c>
      <c r="Q23" s="41">
        <f t="shared" ref="Q23" si="8">R23+S23</f>
        <v>16</v>
      </c>
      <c r="R23" s="131">
        <v>16</v>
      </c>
      <c r="S23" s="43"/>
      <c r="T23" s="132">
        <f t="shared" si="4"/>
        <v>63</v>
      </c>
      <c r="U23" s="118">
        <f>G23+K23</f>
        <v>4</v>
      </c>
      <c r="V23" s="119">
        <f t="shared" ref="V23" si="9">T23+U23</f>
        <v>67</v>
      </c>
    </row>
    <row r="24" spans="1:27" ht="61.5" customHeight="1" x14ac:dyDescent="0.25">
      <c r="A24" s="152"/>
      <c r="B24" s="160"/>
      <c r="C24" s="172"/>
      <c r="D24" s="33" t="s">
        <v>69</v>
      </c>
      <c r="E24" s="64">
        <f t="shared" si="0"/>
        <v>1</v>
      </c>
      <c r="F24" s="65"/>
      <c r="G24" s="65">
        <v>1</v>
      </c>
      <c r="H24" s="33"/>
      <c r="I24" s="64">
        <f t="shared" si="1"/>
        <v>0</v>
      </c>
      <c r="J24" s="65"/>
      <c r="K24" s="90"/>
      <c r="L24" s="33"/>
      <c r="M24" s="64">
        <f t="shared" si="2"/>
        <v>0</v>
      </c>
      <c r="N24" s="65"/>
      <c r="O24" s="90"/>
      <c r="P24" s="33"/>
      <c r="Q24" s="64">
        <f t="shared" si="3"/>
        <v>0</v>
      </c>
      <c r="R24" s="133"/>
      <c r="S24" s="90"/>
      <c r="T24" s="134">
        <f t="shared" si="4"/>
        <v>0</v>
      </c>
      <c r="U24" s="135">
        <f>+S24+O24+K24+G24</f>
        <v>1</v>
      </c>
      <c r="V24" s="136">
        <f t="shared" si="5"/>
        <v>1</v>
      </c>
    </row>
    <row r="25" spans="1:27" ht="21.75" customHeight="1" x14ac:dyDescent="0.25">
      <c r="A25" s="152"/>
      <c r="B25" s="66"/>
      <c r="C25" s="67" t="s">
        <v>70</v>
      </c>
      <c r="D25" s="67"/>
      <c r="E25" s="68">
        <f>SUM(E8:E24)</f>
        <v>180</v>
      </c>
      <c r="F25" s="68">
        <f>SUM(F8:F24)</f>
        <v>84</v>
      </c>
      <c r="G25" s="68">
        <f>SUM(G8:G24)</f>
        <v>96</v>
      </c>
      <c r="H25" s="69"/>
      <c r="I25" s="68">
        <f>SUM(I8:I24)</f>
        <v>148</v>
      </c>
      <c r="J25" s="68">
        <f>SUM(J8:J24)</f>
        <v>73</v>
      </c>
      <c r="K25" s="68">
        <f>SUM(K8:K24)</f>
        <v>75</v>
      </c>
      <c r="L25" s="69"/>
      <c r="M25" s="68">
        <f>SUM(M8:M24)</f>
        <v>157</v>
      </c>
      <c r="N25" s="68">
        <f>SUM(N8:N24)</f>
        <v>115</v>
      </c>
      <c r="O25" s="68">
        <f>O8+O9+O10+O11+O13+O15+O17+O18+O22</f>
        <v>42</v>
      </c>
      <c r="P25" s="69"/>
      <c r="Q25" s="68">
        <f>SUM(Q8:Q24)</f>
        <v>122</v>
      </c>
      <c r="R25" s="68">
        <f>SUM(R8:R24)</f>
        <v>108</v>
      </c>
      <c r="S25" s="80">
        <f>SUM(S8:S24)</f>
        <v>14</v>
      </c>
      <c r="T25" s="137">
        <f>SUM(T8:T24)</f>
        <v>380</v>
      </c>
      <c r="U25" s="137">
        <f>U8+U9+U10+U11+U12+U13+U15+U16+U17+U18+U19+U20+U21+U22+U23+U24</f>
        <v>227</v>
      </c>
      <c r="V25" s="102">
        <f>SUM(V8:V24)</f>
        <v>607</v>
      </c>
    </row>
    <row r="26" spans="1:27" s="1" customFormat="1" ht="21" x14ac:dyDescent="0.35">
      <c r="A26" s="152"/>
      <c r="B26" s="70"/>
      <c r="C26" s="71" t="s">
        <v>71</v>
      </c>
      <c r="D26" s="11"/>
      <c r="E26" s="72"/>
      <c r="F26" s="73"/>
      <c r="G26" s="74"/>
      <c r="H26" s="75"/>
      <c r="I26" s="73"/>
      <c r="J26" s="96"/>
      <c r="K26" s="97"/>
      <c r="L26" s="96"/>
      <c r="M26" s="73"/>
      <c r="N26" s="73"/>
      <c r="O26" s="74"/>
      <c r="P26" s="75"/>
      <c r="Q26" s="73"/>
      <c r="R26" s="73"/>
      <c r="S26" s="97"/>
      <c r="T26" s="96"/>
      <c r="U26" s="73"/>
      <c r="V26" s="73"/>
      <c r="W26" s="138"/>
      <c r="Y26" s="144"/>
      <c r="AA26" s="144"/>
    </row>
    <row r="27" spans="1:27" ht="41.25" customHeight="1" x14ac:dyDescent="0.3">
      <c r="A27" s="152"/>
      <c r="B27" s="76"/>
      <c r="C27" s="77" t="s">
        <v>17</v>
      </c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7"/>
      <c r="W27" s="105"/>
      <c r="X27" s="139"/>
      <c r="Y27" s="139"/>
    </row>
    <row r="28" spans="1:27" ht="33.75" customHeight="1" x14ac:dyDescent="0.25">
      <c r="A28" s="152"/>
      <c r="B28" s="76" t="s">
        <v>72</v>
      </c>
      <c r="C28" s="78" t="s">
        <v>19</v>
      </c>
      <c r="D28" s="44"/>
      <c r="E28" s="45">
        <f>F28+G28</f>
        <v>0</v>
      </c>
      <c r="F28" s="46">
        <v>0</v>
      </c>
      <c r="G28" s="46">
        <v>0</v>
      </c>
      <c r="H28" s="44" t="s">
        <v>73</v>
      </c>
      <c r="I28" s="45">
        <f>J28+K28</f>
        <v>0</v>
      </c>
      <c r="J28" s="46">
        <v>0</v>
      </c>
      <c r="K28" s="46">
        <v>0</v>
      </c>
      <c r="L28" s="44" t="s">
        <v>74</v>
      </c>
      <c r="M28" s="45">
        <f>N28+O28</f>
        <v>10</v>
      </c>
      <c r="N28" s="46">
        <v>10</v>
      </c>
      <c r="O28" s="47">
        <v>0</v>
      </c>
      <c r="P28" s="44" t="s">
        <v>75</v>
      </c>
      <c r="Q28" s="45">
        <f>R28+S28</f>
        <v>9</v>
      </c>
      <c r="R28" s="46">
        <v>9</v>
      </c>
      <c r="S28" s="46">
        <v>0</v>
      </c>
      <c r="T28" s="140">
        <f t="shared" ref="T28:T35" si="10">F28+J28+N28+R28</f>
        <v>19</v>
      </c>
      <c r="U28" s="141">
        <f t="shared" ref="U28:U35" si="11">S28+O28+K28+G28</f>
        <v>0</v>
      </c>
      <c r="V28" s="100">
        <f>T28+U28</f>
        <v>19</v>
      </c>
    </row>
    <row r="29" spans="1:27" ht="45.75" customHeight="1" x14ac:dyDescent="0.25">
      <c r="A29" s="152"/>
      <c r="B29" s="76" t="s">
        <v>76</v>
      </c>
      <c r="C29" s="78" t="s">
        <v>77</v>
      </c>
      <c r="D29" s="44"/>
      <c r="E29" s="45">
        <f t="shared" ref="E29:E33" si="12">F29+G29</f>
        <v>0</v>
      </c>
      <c r="F29" s="46">
        <v>0</v>
      </c>
      <c r="G29" s="46">
        <v>0</v>
      </c>
      <c r="H29" s="44"/>
      <c r="I29" s="45">
        <f t="shared" ref="I29:I33" si="13">J29+K29</f>
        <v>0</v>
      </c>
      <c r="J29" s="46">
        <v>0</v>
      </c>
      <c r="K29" s="46">
        <v>0</v>
      </c>
      <c r="L29" s="44"/>
      <c r="M29" s="45">
        <f t="shared" ref="M29:M31" si="14">N29+O29</f>
        <v>0</v>
      </c>
      <c r="N29" s="46"/>
      <c r="O29" s="47"/>
      <c r="P29" s="44"/>
      <c r="Q29" s="45">
        <f t="shared" ref="Q29:Q33" si="15">R29+S29</f>
        <v>0</v>
      </c>
      <c r="R29" s="46">
        <v>0</v>
      </c>
      <c r="S29" s="46">
        <v>0</v>
      </c>
      <c r="T29" s="140">
        <f t="shared" si="10"/>
        <v>0</v>
      </c>
      <c r="U29" s="141">
        <f t="shared" si="11"/>
        <v>0</v>
      </c>
      <c r="V29" s="100">
        <f t="shared" ref="V29:V33" si="16">T29+U29</f>
        <v>0</v>
      </c>
    </row>
    <row r="30" spans="1:27" ht="83.25" customHeight="1" x14ac:dyDescent="0.25">
      <c r="A30" s="152"/>
      <c r="B30" s="76" t="s">
        <v>27</v>
      </c>
      <c r="C30" s="78" t="s">
        <v>28</v>
      </c>
      <c r="D30" s="44" t="s">
        <v>29</v>
      </c>
      <c r="E30" s="45">
        <f>G30+F30</f>
        <v>0</v>
      </c>
      <c r="F30" s="46">
        <v>0</v>
      </c>
      <c r="G30" s="46">
        <v>0</v>
      </c>
      <c r="H30" s="44" t="s">
        <v>78</v>
      </c>
      <c r="I30" s="45">
        <f t="shared" si="13"/>
        <v>11</v>
      </c>
      <c r="J30" s="46">
        <v>0</v>
      </c>
      <c r="K30" s="46">
        <v>11</v>
      </c>
      <c r="L30" s="44" t="s">
        <v>79</v>
      </c>
      <c r="M30" s="45">
        <f>O30+N30</f>
        <v>7</v>
      </c>
      <c r="N30" s="46"/>
      <c r="O30" s="47">
        <v>7</v>
      </c>
      <c r="P30" s="44"/>
      <c r="Q30" s="45">
        <v>0</v>
      </c>
      <c r="R30" s="46">
        <v>0</v>
      </c>
      <c r="S30" s="46">
        <v>0</v>
      </c>
      <c r="T30" s="140">
        <f t="shared" si="10"/>
        <v>0</v>
      </c>
      <c r="U30" s="141">
        <f>G30+K30+O30+S30</f>
        <v>18</v>
      </c>
      <c r="V30" s="100">
        <f t="shared" si="16"/>
        <v>18</v>
      </c>
    </row>
    <row r="31" spans="1:27" ht="57.75" customHeight="1" x14ac:dyDescent="0.25">
      <c r="A31" s="152"/>
      <c r="B31" s="76" t="s">
        <v>80</v>
      </c>
      <c r="C31" s="78" t="s">
        <v>81</v>
      </c>
      <c r="D31" s="44"/>
      <c r="E31" s="45">
        <f t="shared" si="12"/>
        <v>0</v>
      </c>
      <c r="F31" s="46">
        <v>0</v>
      </c>
      <c r="G31" s="46">
        <v>0</v>
      </c>
      <c r="H31" s="44"/>
      <c r="I31" s="45">
        <f t="shared" si="13"/>
        <v>0</v>
      </c>
      <c r="J31" s="46">
        <v>0</v>
      </c>
      <c r="K31" s="46">
        <v>0</v>
      </c>
      <c r="L31" s="44"/>
      <c r="M31" s="45">
        <f t="shared" si="14"/>
        <v>0</v>
      </c>
      <c r="N31" s="46">
        <v>0</v>
      </c>
      <c r="O31" s="47">
        <v>0</v>
      </c>
      <c r="P31" s="44"/>
      <c r="Q31" s="45">
        <f t="shared" si="15"/>
        <v>0</v>
      </c>
      <c r="R31" s="46">
        <v>0</v>
      </c>
      <c r="S31" s="46">
        <v>0</v>
      </c>
      <c r="T31" s="140">
        <f t="shared" si="10"/>
        <v>0</v>
      </c>
      <c r="U31" s="141">
        <f t="shared" si="11"/>
        <v>0</v>
      </c>
      <c r="V31" s="100">
        <f t="shared" si="16"/>
        <v>0</v>
      </c>
    </row>
    <row r="32" spans="1:27" ht="42.95" customHeight="1" x14ac:dyDescent="0.25">
      <c r="A32" s="152"/>
      <c r="B32" s="76" t="s">
        <v>63</v>
      </c>
      <c r="C32" s="78" t="s">
        <v>64</v>
      </c>
      <c r="D32" s="44" t="s">
        <v>82</v>
      </c>
      <c r="E32" s="45">
        <f t="shared" si="12"/>
        <v>0</v>
      </c>
      <c r="F32" s="46">
        <v>0</v>
      </c>
      <c r="G32" s="46">
        <v>0</v>
      </c>
      <c r="H32" s="44" t="s">
        <v>83</v>
      </c>
      <c r="I32" s="45">
        <f t="shared" si="13"/>
        <v>9</v>
      </c>
      <c r="J32" s="46">
        <v>0</v>
      </c>
      <c r="K32" s="46">
        <v>9</v>
      </c>
      <c r="L32" s="98" t="s">
        <v>84</v>
      </c>
      <c r="M32" s="45">
        <f>O32+N32</f>
        <v>2</v>
      </c>
      <c r="N32" s="99">
        <v>0</v>
      </c>
      <c r="O32" s="100">
        <v>2</v>
      </c>
      <c r="P32" s="101"/>
      <c r="Q32" s="45">
        <f t="shared" si="15"/>
        <v>0</v>
      </c>
      <c r="R32" s="46">
        <v>0</v>
      </c>
      <c r="S32" s="46">
        <v>0</v>
      </c>
      <c r="T32" s="140">
        <f t="shared" si="10"/>
        <v>0</v>
      </c>
      <c r="U32" s="141">
        <f t="shared" si="11"/>
        <v>11</v>
      </c>
      <c r="V32" s="100">
        <f t="shared" si="16"/>
        <v>11</v>
      </c>
    </row>
    <row r="33" spans="1:22" ht="29.25" customHeight="1" x14ac:dyDescent="0.25">
      <c r="A33" s="152"/>
      <c r="B33" s="76" t="s">
        <v>85</v>
      </c>
      <c r="C33" s="78" t="s">
        <v>64</v>
      </c>
      <c r="D33" s="44"/>
      <c r="E33" s="45">
        <f t="shared" si="12"/>
        <v>0</v>
      </c>
      <c r="F33" s="46">
        <v>0</v>
      </c>
      <c r="G33" s="46">
        <v>0</v>
      </c>
      <c r="H33" s="44"/>
      <c r="I33" s="45">
        <f t="shared" si="13"/>
        <v>0</v>
      </c>
      <c r="J33" s="46">
        <v>0</v>
      </c>
      <c r="K33" s="46">
        <v>0</v>
      </c>
      <c r="L33" s="98" t="s">
        <v>86</v>
      </c>
      <c r="M33" s="45">
        <f t="shared" ref="M33" si="17">N33+O33</f>
        <v>4</v>
      </c>
      <c r="N33" s="46">
        <v>0</v>
      </c>
      <c r="O33" s="100">
        <v>4</v>
      </c>
      <c r="P33" s="44"/>
      <c r="Q33" s="45">
        <f t="shared" si="15"/>
        <v>0</v>
      </c>
      <c r="R33" s="46"/>
      <c r="S33" s="46">
        <v>0</v>
      </c>
      <c r="T33" s="140">
        <f t="shared" si="10"/>
        <v>0</v>
      </c>
      <c r="U33" s="141">
        <f t="shared" si="11"/>
        <v>4</v>
      </c>
      <c r="V33" s="100">
        <f t="shared" si="16"/>
        <v>4</v>
      </c>
    </row>
    <row r="34" spans="1:22" ht="39.75" customHeight="1" x14ac:dyDescent="0.25">
      <c r="A34" s="152"/>
      <c r="B34" s="66"/>
      <c r="C34" s="67" t="s">
        <v>87</v>
      </c>
      <c r="D34" s="67"/>
      <c r="E34" s="68">
        <f>SUM(E28:E33)</f>
        <v>0</v>
      </c>
      <c r="F34" s="68">
        <f>SUM(F28:F33)</f>
        <v>0</v>
      </c>
      <c r="G34" s="68">
        <f>SUM(G28:G33)</f>
        <v>0</v>
      </c>
      <c r="H34" s="69"/>
      <c r="I34" s="68">
        <f>SUM(I28:I33)</f>
        <v>20</v>
      </c>
      <c r="J34" s="68">
        <f>SUM(J28:J33)</f>
        <v>0</v>
      </c>
      <c r="K34" s="80">
        <f>SUM(K28:K33)</f>
        <v>20</v>
      </c>
      <c r="L34" s="69"/>
      <c r="M34" s="68">
        <f>SUM(M28:M33)</f>
        <v>23</v>
      </c>
      <c r="N34" s="68">
        <f>SUM(N28:N33)</f>
        <v>10</v>
      </c>
      <c r="O34" s="80">
        <f>SUM(O28:O33)</f>
        <v>13</v>
      </c>
      <c r="P34" s="102"/>
      <c r="Q34" s="68">
        <f>SUM(Q28:Q33)</f>
        <v>9</v>
      </c>
      <c r="R34" s="68">
        <f>SUM(R28:R33)</f>
        <v>9</v>
      </c>
      <c r="S34" s="68">
        <f>SUM(S28:S33)</f>
        <v>0</v>
      </c>
      <c r="T34" s="142">
        <f>T33+T32+T31+T29+T28</f>
        <v>19</v>
      </c>
      <c r="U34" s="142">
        <f>U28+U29+U30+U31+U32+U33</f>
        <v>33</v>
      </c>
      <c r="V34" s="142">
        <f>V28+V29+V30+V31+V32+V33</f>
        <v>52</v>
      </c>
    </row>
    <row r="35" spans="1:22" ht="44.25" customHeight="1" x14ac:dyDescent="0.25">
      <c r="A35" s="153"/>
      <c r="B35" s="66"/>
      <c r="C35" s="79" t="s">
        <v>88</v>
      </c>
      <c r="D35" s="67"/>
      <c r="E35" s="68">
        <f>E34+E25</f>
        <v>180</v>
      </c>
      <c r="F35" s="68">
        <f>F34+F25</f>
        <v>84</v>
      </c>
      <c r="G35" s="80">
        <f>G34+G25</f>
        <v>96</v>
      </c>
      <c r="H35" s="69"/>
      <c r="I35" s="68">
        <f>I34+I25</f>
        <v>168</v>
      </c>
      <c r="J35" s="68">
        <f>J34+J25</f>
        <v>73</v>
      </c>
      <c r="K35" s="68">
        <f>K34+K25</f>
        <v>95</v>
      </c>
      <c r="L35" s="69"/>
      <c r="M35" s="68">
        <f>M34+M25</f>
        <v>180</v>
      </c>
      <c r="N35" s="68">
        <f>N34+N25</f>
        <v>125</v>
      </c>
      <c r="O35" s="68">
        <f>O34+O25</f>
        <v>55</v>
      </c>
      <c r="P35" s="69"/>
      <c r="Q35" s="68">
        <f>Q34+Q25</f>
        <v>131</v>
      </c>
      <c r="R35" s="68">
        <f>R34+R25</f>
        <v>117</v>
      </c>
      <c r="S35" s="68">
        <f>S34+S25</f>
        <v>14</v>
      </c>
      <c r="T35" s="142">
        <f t="shared" si="10"/>
        <v>399</v>
      </c>
      <c r="U35" s="143">
        <f t="shared" si="11"/>
        <v>260</v>
      </c>
      <c r="V35" s="80">
        <f t="shared" ref="V35" si="18">T35+U35</f>
        <v>659</v>
      </c>
    </row>
    <row r="38" spans="1:22" ht="39.75" customHeight="1" x14ac:dyDescent="0.25">
      <c r="B38" s="148" t="s">
        <v>89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</sheetData>
  <mergeCells count="25">
    <mergeCell ref="A1:V1"/>
    <mergeCell ref="A2:V2"/>
    <mergeCell ref="B3:V3"/>
    <mergeCell ref="D4:G4"/>
    <mergeCell ref="H4:K4"/>
    <mergeCell ref="L4:O4"/>
    <mergeCell ref="P4:S4"/>
    <mergeCell ref="T4:U4"/>
    <mergeCell ref="V4:V5"/>
    <mergeCell ref="D27:V27"/>
    <mergeCell ref="B38:V38"/>
    <mergeCell ref="A4:A5"/>
    <mergeCell ref="A6:A35"/>
    <mergeCell ref="B4:B5"/>
    <mergeCell ref="B8:B9"/>
    <mergeCell ref="B10:B11"/>
    <mergeCell ref="B13:B16"/>
    <mergeCell ref="B17:B22"/>
    <mergeCell ref="B23:B24"/>
    <mergeCell ref="C4:C5"/>
    <mergeCell ref="C8:C9"/>
    <mergeCell ref="C10:C11"/>
    <mergeCell ref="C13:C16"/>
    <mergeCell ref="C17:C22"/>
    <mergeCell ref="C23:C24"/>
  </mergeCells>
  <printOptions horizontalCentered="1"/>
  <pageMargins left="0" right="0" top="0" bottom="0" header="0.31496062992126" footer="0.31496062992126"/>
  <pageSetup paperSize="9" scale="41" orientation="landscape" r:id="rId1"/>
  <colBreaks count="1" manualBreakCount="1">
    <brk id="31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2025-09-25T06:39:00Z</cp:lastPrinted>
  <dcterms:created xsi:type="dcterms:W3CDTF">2017-10-12T07:45:00Z</dcterms:created>
  <dcterms:modified xsi:type="dcterms:W3CDTF">2025-10-30T11:00:08Z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5A285243B01544ABBF971AA9AB0BF7FF_13</vt:lpwstr>
  </property>
</Properties>
</file>